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glory2015-my.sharepoint.com/personal/hirakawa_glory2015_onmicrosoft_com/Documents/九州パラ/令和７年度/1020通信記録会/JPSF通信記録会/１．募集要項/"/>
    </mc:Choice>
  </mc:AlternateContent>
  <xr:revisionPtr revIDLastSave="1600" documentId="10_ncr:40000_{EE846DF1-BB83-4049-8D42-DC9CF0649FD3}" xr6:coauthVersionLast="47" xr6:coauthVersionMax="47" xr10:uidLastSave="{CB6DD145-424E-4825-9035-044491BAAAFD}"/>
  <bookViews>
    <workbookView xWindow="-120" yWindow="-120" windowWidth="38640" windowHeight="21120" xr2:uid="{00000000-000D-0000-FFFF-FFFF00000000}"/>
  </bookViews>
  <sheets>
    <sheet name="説明文" sheetId="8" r:id="rId1"/>
    <sheet name="フローチャート（参考）" sheetId="9" r:id="rId2"/>
    <sheet name="①統括票" sheetId="3" r:id="rId3"/>
    <sheet name="②振込票" sheetId="4" r:id="rId4"/>
    <sheet name="③申込一覧" sheetId="5" r:id="rId5"/>
    <sheet name="リスト" sheetId="6" r:id="rId6"/>
  </sheets>
  <definedNames>
    <definedName name="_xlnm.Print_Area" localSheetId="2">①統括票!$A$1:$U$40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9" i="5" l="1"/>
  <c r="AS9" i="5" s="1"/>
  <c r="AS7" i="5"/>
  <c r="AS8" i="5"/>
  <c r="AS10" i="5"/>
  <c r="AS11" i="5"/>
  <c r="AS12" i="5"/>
  <c r="AS13" i="5"/>
  <c r="AS14" i="5"/>
  <c r="AS15" i="5"/>
  <c r="AS16" i="5"/>
  <c r="AS17" i="5"/>
  <c r="AS18" i="5"/>
  <c r="AS19" i="5"/>
  <c r="AS20" i="5"/>
  <c r="AS21" i="5"/>
  <c r="AS22" i="5"/>
  <c r="AS23" i="5"/>
  <c r="AS24" i="5"/>
  <c r="AS25" i="5"/>
  <c r="AS26" i="5"/>
  <c r="AS27" i="5"/>
  <c r="AS28" i="5"/>
  <c r="AS29" i="5"/>
  <c r="AS30" i="5"/>
  <c r="AS31" i="5"/>
  <c r="AS32" i="5"/>
  <c r="AS33" i="5"/>
  <c r="AS34" i="5"/>
  <c r="AS35" i="5"/>
  <c r="AS6" i="5"/>
  <c r="AJ7" i="5"/>
  <c r="AJ8" i="5"/>
  <c r="AJ9" i="5"/>
  <c r="AJ10" i="5"/>
  <c r="AJ11" i="5"/>
  <c r="AJ12" i="5"/>
  <c r="AJ13" i="5"/>
  <c r="AJ14" i="5"/>
  <c r="AJ15" i="5"/>
  <c r="AJ16" i="5"/>
  <c r="AJ17" i="5"/>
  <c r="AJ18" i="5"/>
  <c r="AJ19" i="5"/>
  <c r="AJ20" i="5"/>
  <c r="AJ21" i="5"/>
  <c r="AJ22" i="5"/>
  <c r="AJ23" i="5"/>
  <c r="AJ24" i="5"/>
  <c r="AJ25" i="5"/>
  <c r="AJ26" i="5"/>
  <c r="AJ27" i="5"/>
  <c r="AJ28" i="5"/>
  <c r="AJ29" i="5"/>
  <c r="AJ30" i="5"/>
  <c r="AJ31" i="5"/>
  <c r="AJ32" i="5"/>
  <c r="AJ33" i="5"/>
  <c r="AJ34" i="5"/>
  <c r="AJ35" i="5"/>
  <c r="AJ6" i="5"/>
  <c r="AS4" i="5"/>
  <c r="AS5" i="5"/>
  <c r="AS3" i="5"/>
  <c r="AJ5" i="5"/>
  <c r="AJ4" i="5"/>
  <c r="AJ3" i="5"/>
  <c r="AM13" i="5"/>
  <c r="F31" i="3"/>
  <c r="AN11" i="5"/>
  <c r="AM22" i="5"/>
  <c r="F29" i="3"/>
  <c r="H25" i="6" a="1"/>
  <c r="H25" i="6" s="1"/>
  <c r="F33" i="3" s="1"/>
  <c r="H19" i="6"/>
  <c r="H21" i="6"/>
  <c r="AI6" i="5"/>
  <c r="AP4" i="5"/>
  <c r="AQ4" i="5"/>
  <c r="AR4" i="5"/>
  <c r="AP5" i="5"/>
  <c r="AQ5" i="5"/>
  <c r="AR5" i="5"/>
  <c r="AP6" i="5"/>
  <c r="AQ6" i="5"/>
  <c r="AR6" i="5"/>
  <c r="AP7" i="5"/>
  <c r="AQ7" i="5"/>
  <c r="AR7" i="5"/>
  <c r="AP8" i="5"/>
  <c r="AQ8" i="5"/>
  <c r="AR8" i="5"/>
  <c r="AP9" i="5"/>
  <c r="AQ9" i="5"/>
  <c r="AR9" i="5"/>
  <c r="AP10" i="5"/>
  <c r="AQ10" i="5"/>
  <c r="AR10" i="5"/>
  <c r="AP11" i="5"/>
  <c r="AQ11" i="5"/>
  <c r="AR11" i="5"/>
  <c r="AP12" i="5"/>
  <c r="AQ12" i="5"/>
  <c r="AR12" i="5"/>
  <c r="AP13" i="5"/>
  <c r="AQ13" i="5"/>
  <c r="AR13" i="5"/>
  <c r="AP14" i="5"/>
  <c r="AQ14" i="5"/>
  <c r="AR14" i="5"/>
  <c r="AP15" i="5"/>
  <c r="AQ15" i="5"/>
  <c r="AR15" i="5"/>
  <c r="AP16" i="5"/>
  <c r="AQ16" i="5"/>
  <c r="AR16" i="5"/>
  <c r="AP17" i="5"/>
  <c r="AQ17" i="5"/>
  <c r="AR17" i="5"/>
  <c r="AP18" i="5"/>
  <c r="AQ18" i="5"/>
  <c r="AR18" i="5"/>
  <c r="AP19" i="5"/>
  <c r="AQ19" i="5"/>
  <c r="AR19" i="5"/>
  <c r="AP20" i="5"/>
  <c r="AQ20" i="5"/>
  <c r="AR20" i="5"/>
  <c r="AP21" i="5"/>
  <c r="AQ21" i="5"/>
  <c r="AR21" i="5"/>
  <c r="AP22" i="5"/>
  <c r="AQ22" i="5"/>
  <c r="AR22" i="5"/>
  <c r="AP23" i="5"/>
  <c r="AQ23" i="5"/>
  <c r="AR23" i="5"/>
  <c r="AP24" i="5"/>
  <c r="AQ24" i="5"/>
  <c r="AR24" i="5"/>
  <c r="AP25" i="5"/>
  <c r="AQ25" i="5"/>
  <c r="AR25" i="5"/>
  <c r="AP26" i="5"/>
  <c r="AQ26" i="5"/>
  <c r="AR26" i="5"/>
  <c r="AP27" i="5"/>
  <c r="AQ27" i="5"/>
  <c r="AR27" i="5"/>
  <c r="AP28" i="5"/>
  <c r="AQ28" i="5"/>
  <c r="AR28" i="5"/>
  <c r="AP29" i="5"/>
  <c r="AQ29" i="5"/>
  <c r="AR29" i="5"/>
  <c r="AP30" i="5"/>
  <c r="AQ30" i="5"/>
  <c r="AR30" i="5"/>
  <c r="AP31" i="5"/>
  <c r="AQ31" i="5"/>
  <c r="AR31" i="5"/>
  <c r="AP32" i="5"/>
  <c r="AQ32" i="5"/>
  <c r="AR32" i="5"/>
  <c r="AP33" i="5"/>
  <c r="AQ33" i="5"/>
  <c r="AR33" i="5"/>
  <c r="AP34" i="5"/>
  <c r="AQ34" i="5"/>
  <c r="AR34" i="5"/>
  <c r="AP35" i="5"/>
  <c r="AQ35" i="5"/>
  <c r="AR35" i="5"/>
  <c r="AR3" i="5"/>
  <c r="AQ3" i="5"/>
  <c r="AP3" i="5"/>
  <c r="AM4" i="5"/>
  <c r="AN4" i="5"/>
  <c r="AO4" i="5"/>
  <c r="AM5" i="5"/>
  <c r="AN5" i="5"/>
  <c r="AO5" i="5"/>
  <c r="AM6" i="5"/>
  <c r="AN6" i="5"/>
  <c r="AO6" i="5"/>
  <c r="AM7" i="5"/>
  <c r="AN7" i="5"/>
  <c r="AO7" i="5"/>
  <c r="AM8" i="5"/>
  <c r="AN8" i="5"/>
  <c r="AO8" i="5"/>
  <c r="AN9" i="5"/>
  <c r="AO9" i="5"/>
  <c r="AM10" i="5"/>
  <c r="AN10" i="5"/>
  <c r="AO10" i="5"/>
  <c r="AM11" i="5"/>
  <c r="AO11" i="5"/>
  <c r="AM12" i="5"/>
  <c r="AN12" i="5"/>
  <c r="AO12" i="5"/>
  <c r="AN13" i="5"/>
  <c r="AO13" i="5"/>
  <c r="AM14" i="5"/>
  <c r="AN14" i="5"/>
  <c r="AO14" i="5"/>
  <c r="AM15" i="5"/>
  <c r="AN15" i="5"/>
  <c r="AO15" i="5"/>
  <c r="AM16" i="5"/>
  <c r="AN16" i="5"/>
  <c r="AO16" i="5"/>
  <c r="AM17" i="5"/>
  <c r="AN17" i="5"/>
  <c r="AO17" i="5"/>
  <c r="AM18" i="5"/>
  <c r="AN18" i="5"/>
  <c r="AO18" i="5"/>
  <c r="AM19" i="5"/>
  <c r="AN19" i="5"/>
  <c r="AO19" i="5"/>
  <c r="AM20" i="5"/>
  <c r="AN20" i="5"/>
  <c r="AO20" i="5"/>
  <c r="AM21" i="5"/>
  <c r="AN21" i="5"/>
  <c r="AO21" i="5"/>
  <c r="AN22" i="5"/>
  <c r="AO22" i="5"/>
  <c r="AM23" i="5"/>
  <c r="AN23" i="5"/>
  <c r="AO23" i="5"/>
  <c r="AM24" i="5"/>
  <c r="AN24" i="5"/>
  <c r="AO24" i="5"/>
  <c r="AM25" i="5"/>
  <c r="AN25" i="5"/>
  <c r="AO25" i="5"/>
  <c r="AM26" i="5"/>
  <c r="AN26" i="5"/>
  <c r="AO26" i="5"/>
  <c r="AM27" i="5"/>
  <c r="AN27" i="5"/>
  <c r="AO27" i="5"/>
  <c r="AM28" i="5"/>
  <c r="AN28" i="5"/>
  <c r="AO28" i="5"/>
  <c r="AM29" i="5"/>
  <c r="AN29" i="5"/>
  <c r="AO29" i="5"/>
  <c r="AM30" i="5"/>
  <c r="AN30" i="5"/>
  <c r="AO30" i="5"/>
  <c r="AM31" i="5"/>
  <c r="AN31" i="5"/>
  <c r="AO31" i="5"/>
  <c r="AM32" i="5"/>
  <c r="AN32" i="5"/>
  <c r="AO32" i="5"/>
  <c r="AM33" i="5"/>
  <c r="AN33" i="5"/>
  <c r="AO33" i="5"/>
  <c r="AM34" i="5"/>
  <c r="AN34" i="5"/>
  <c r="AO34" i="5"/>
  <c r="AM35" i="5"/>
  <c r="AN35" i="5"/>
  <c r="AO35" i="5"/>
  <c r="AO3" i="5"/>
  <c r="AN3" i="5"/>
  <c r="AM3" i="5"/>
  <c r="AL3" i="5"/>
  <c r="AK3" i="5"/>
  <c r="AK4" i="5"/>
  <c r="AL4" i="5"/>
  <c r="AK5" i="5"/>
  <c r="AL5" i="5"/>
  <c r="AK6" i="5"/>
  <c r="AL6" i="5"/>
  <c r="AK7" i="5"/>
  <c r="AL7" i="5"/>
  <c r="AK8" i="5"/>
  <c r="AL8" i="5"/>
  <c r="AK9" i="5"/>
  <c r="AL9" i="5"/>
  <c r="AK10" i="5"/>
  <c r="AL10" i="5"/>
  <c r="AK11" i="5"/>
  <c r="AL11" i="5"/>
  <c r="AK12" i="5"/>
  <c r="AL12" i="5"/>
  <c r="AK13" i="5"/>
  <c r="AL13" i="5"/>
  <c r="AK14" i="5"/>
  <c r="AL14" i="5"/>
  <c r="AK15" i="5"/>
  <c r="AL15" i="5"/>
  <c r="AK16" i="5"/>
  <c r="AL16" i="5"/>
  <c r="AK17" i="5"/>
  <c r="AL17" i="5"/>
  <c r="AK18" i="5"/>
  <c r="AL18" i="5"/>
  <c r="AK19" i="5"/>
  <c r="AL19" i="5"/>
  <c r="AK20" i="5"/>
  <c r="AL20" i="5"/>
  <c r="AK21" i="5"/>
  <c r="AL21" i="5"/>
  <c r="AK22" i="5"/>
  <c r="AL22" i="5"/>
  <c r="AK23" i="5"/>
  <c r="AL23" i="5"/>
  <c r="AK24" i="5"/>
  <c r="AL24" i="5"/>
  <c r="AK25" i="5"/>
  <c r="AL25" i="5"/>
  <c r="AK26" i="5"/>
  <c r="AL26" i="5"/>
  <c r="AK27" i="5"/>
  <c r="AL27" i="5"/>
  <c r="AK28" i="5"/>
  <c r="AL28" i="5"/>
  <c r="AK29" i="5"/>
  <c r="AL29" i="5"/>
  <c r="AK30" i="5"/>
  <c r="AL30" i="5"/>
  <c r="AK31" i="5"/>
  <c r="AL31" i="5"/>
  <c r="AK32" i="5"/>
  <c r="AL32" i="5"/>
  <c r="AK33" i="5"/>
  <c r="AL33" i="5"/>
  <c r="AK34" i="5"/>
  <c r="AL34" i="5"/>
  <c r="AK35" i="5"/>
  <c r="AL35" i="5"/>
  <c r="H13" i="6" l="1"/>
  <c r="F25" i="3" s="1"/>
  <c r="R25" i="3" s="1"/>
  <c r="H15" i="6"/>
  <c r="F27" i="3" s="1"/>
  <c r="F6" i="5" l="1"/>
  <c r="R31" i="3" l="1"/>
  <c r="R29" i="3" l="1"/>
  <c r="F34" i="5"/>
  <c r="AI34" i="5"/>
  <c r="F7" i="5" l="1"/>
  <c r="F8" i="5"/>
  <c r="F9" i="5"/>
  <c r="F10" i="5"/>
  <c r="F11" i="5"/>
  <c r="F12" i="5"/>
  <c r="F13" i="5"/>
  <c r="F14" i="5"/>
  <c r="F15" i="5"/>
  <c r="F16" i="5"/>
  <c r="F17" i="5"/>
  <c r="F18" i="5"/>
  <c r="F19" i="5"/>
  <c r="F20" i="5"/>
  <c r="F21" i="5"/>
  <c r="F22" i="5"/>
  <c r="F23" i="5"/>
  <c r="F24" i="5"/>
  <c r="F25" i="5"/>
  <c r="F26" i="5"/>
  <c r="F27" i="5"/>
  <c r="F28" i="5"/>
  <c r="F29" i="5"/>
  <c r="F30" i="5"/>
  <c r="F31" i="5"/>
  <c r="F32" i="5"/>
  <c r="F33" i="5"/>
  <c r="F35" i="5"/>
  <c r="AI7" i="5"/>
  <c r="AI8" i="5"/>
  <c r="AI9" i="5"/>
  <c r="AI10" i="5"/>
  <c r="AI11" i="5"/>
  <c r="AI12" i="5"/>
  <c r="AI13" i="5"/>
  <c r="AI14" i="5"/>
  <c r="AI15" i="5"/>
  <c r="AI16" i="5"/>
  <c r="AI17" i="5"/>
  <c r="AI18" i="5"/>
  <c r="AI19" i="5"/>
  <c r="AI20" i="5"/>
  <c r="AI21" i="5"/>
  <c r="AI22" i="5"/>
  <c r="AI23" i="5"/>
  <c r="AI24" i="5"/>
  <c r="AI25" i="5"/>
  <c r="AI26" i="5"/>
  <c r="AI27" i="5"/>
  <c r="AI28" i="5"/>
  <c r="AI29" i="5"/>
  <c r="AI30" i="5"/>
  <c r="AI31" i="5"/>
  <c r="AI32" i="5"/>
  <c r="AI33" i="5"/>
  <c r="AI35" i="5"/>
  <c r="AI4" i="5"/>
  <c r="AI5" i="5"/>
  <c r="AI3" i="5"/>
  <c r="F5" i="5"/>
  <c r="F3" i="5"/>
  <c r="F4" i="5"/>
  <c r="R33" i="3"/>
  <c r="E8" i="4"/>
  <c r="E6" i="4"/>
  <c r="H6" i="6" l="1"/>
  <c r="F15" i="3" s="1"/>
  <c r="H9" i="6"/>
  <c r="F21" i="3" s="1"/>
  <c r="R21" i="3" s="1"/>
  <c r="H10" i="6"/>
  <c r="F23" i="3" s="1"/>
  <c r="H8" i="6"/>
  <c r="H7" i="6"/>
  <c r="F17" i="3" l="1"/>
  <c r="R17" i="3" s="1"/>
  <c r="F19" i="3"/>
  <c r="R19" i="3" s="1"/>
  <c r="R15" i="3"/>
  <c r="R23" i="3"/>
  <c r="R27" i="3"/>
  <c r="P36"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glory.2015-平川</author>
  </authors>
  <commentList>
    <comment ref="H2" authorId="0" shapeId="0" xr:uid="{20C5053E-4A68-49BD-88F9-DFEC6A25355D}">
      <text>
        <r>
          <rPr>
            <b/>
            <sz val="9"/>
            <color indexed="81"/>
            <rFont val="MS P ゴシック"/>
            <family val="3"/>
            <charset val="128"/>
          </rPr>
          <t>選手登録番号をわかる方は入力してください</t>
        </r>
      </text>
    </comment>
    <comment ref="K6" authorId="0" shapeId="0" xr:uid="{60493CDC-4F52-49C6-AE4D-6F9E3504C3E6}">
      <text>
        <r>
          <rPr>
            <b/>
            <sz val="9"/>
            <color indexed="81"/>
            <rFont val="MS P ゴシック"/>
            <family val="3"/>
            <charset val="128"/>
          </rPr>
          <t>入力玲
40秒23→4023
1分30秒00→13000</t>
        </r>
      </text>
    </comment>
    <comment ref="N6" authorId="0" shapeId="0" xr:uid="{862CEC4F-7A30-4D29-9E80-1643132EDE17}">
      <text>
        <r>
          <rPr>
            <b/>
            <sz val="9"/>
            <color indexed="81"/>
            <rFont val="MS P ゴシック"/>
            <family val="3"/>
            <charset val="128"/>
          </rPr>
          <t>入力玲
40秒23→4023
1分30秒00→13000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<sst xmlns="http://schemas.openxmlformats.org/spreadsheetml/2006/main" count="379" uniqueCount="258">
  <si>
    <t>〒</t>
    <phoneticPr fontId="3"/>
  </si>
  <si>
    <t>申込責任者
ご 氏 名</t>
    <rPh sb="0" eb="2">
      <t>モウシコミ</t>
    </rPh>
    <rPh sb="2" eb="5">
      <t>セキニンシャ</t>
    </rPh>
    <rPh sb="8" eb="9">
      <t>シ</t>
    </rPh>
    <rPh sb="10" eb="11">
      <t>メイ</t>
    </rPh>
    <phoneticPr fontId="8"/>
  </si>
  <si>
    <t>所　　属</t>
    <rPh sb="0" eb="1">
      <t>ジョ</t>
    </rPh>
    <rPh sb="3" eb="4">
      <t>ゾク</t>
    </rPh>
    <phoneticPr fontId="8"/>
  </si>
  <si>
    <t>〒</t>
    <phoneticPr fontId="8"/>
  </si>
  <si>
    <t>連絡先</t>
    <rPh sb="0" eb="3">
      <t>レンラクサキ</t>
    </rPh>
    <phoneticPr fontId="8"/>
  </si>
  <si>
    <t>携帯：</t>
    <rPh sb="0" eb="2">
      <t>ケイタイ</t>
    </rPh>
    <phoneticPr fontId="8"/>
  </si>
  <si>
    <t>E-mail：</t>
    <phoneticPr fontId="8"/>
  </si>
  <si>
    <t>(</t>
    <phoneticPr fontId="8"/>
  </si>
  <si>
    <t>)</t>
    <phoneticPr fontId="8"/>
  </si>
  <si>
    <t>人</t>
    <rPh sb="0" eb="1">
      <t>ニン</t>
    </rPh>
    <phoneticPr fontId="8"/>
  </si>
  <si>
    <t>×</t>
    <phoneticPr fontId="8"/>
  </si>
  <si>
    <t>円</t>
    <rPh sb="0" eb="1">
      <t>エン</t>
    </rPh>
    <phoneticPr fontId="8"/>
  </si>
  <si>
    <t>＝</t>
    <phoneticPr fontId="8"/>
  </si>
  <si>
    <t>協賛金</t>
    <rPh sb="0" eb="3">
      <t>キョウサンキン</t>
    </rPh>
    <phoneticPr fontId="8"/>
  </si>
  <si>
    <t>合 計</t>
    <rPh sb="0" eb="1">
      <t>ゴウ</t>
    </rPh>
    <rPh sb="2" eb="3">
      <t>ケイ</t>
    </rPh>
    <phoneticPr fontId="8"/>
  </si>
  <si>
    <r>
      <t>※個人でお申し込みの方は、
　</t>
    </r>
    <r>
      <rPr>
        <b/>
        <u/>
        <sz val="10"/>
        <color indexed="8"/>
        <rFont val="游ゴシック"/>
        <family val="3"/>
        <charset val="128"/>
      </rPr>
      <t>ご氏名</t>
    </r>
    <r>
      <rPr>
        <sz val="10"/>
        <color indexed="8"/>
        <rFont val="游ゴシック"/>
        <family val="3"/>
        <charset val="128"/>
      </rPr>
      <t>をご記入ください</t>
    </r>
    <phoneticPr fontId="8"/>
  </si>
  <si>
    <t>出場種目数</t>
    <rPh sb="0" eb="1">
      <t>デ</t>
    </rPh>
    <rPh sb="1" eb="2">
      <t>バ</t>
    </rPh>
    <rPh sb="2" eb="3">
      <t>シュ</t>
    </rPh>
    <rPh sb="3" eb="4">
      <t>モク</t>
    </rPh>
    <rPh sb="4" eb="5">
      <t>スウ</t>
    </rPh>
    <phoneticPr fontId="8"/>
  </si>
  <si>
    <t>氏名</t>
    <rPh sb="0" eb="2">
      <t>シメイ</t>
    </rPh>
    <phoneticPr fontId="3"/>
  </si>
  <si>
    <t>ﾌﾘｶﾅ</t>
    <phoneticPr fontId="3"/>
  </si>
  <si>
    <t>例）</t>
    <rPh sb="0" eb="1">
      <t>レイ</t>
    </rPh>
    <phoneticPr fontId="3"/>
  </si>
  <si>
    <t>九州　水夢</t>
    <rPh sb="0" eb="2">
      <t>キュウシュウ</t>
    </rPh>
    <rPh sb="3" eb="4">
      <t>ミズ</t>
    </rPh>
    <rPh sb="4" eb="5">
      <t>ユメ</t>
    </rPh>
    <phoneticPr fontId="3"/>
  </si>
  <si>
    <t>ｷｭｳｼｭｳ　ｽｲﾑ</t>
    <phoneticPr fontId="3"/>
  </si>
  <si>
    <t>都道府県名</t>
    <rPh sb="0" eb="4">
      <t>トドウフケン</t>
    </rPh>
    <rPh sb="4" eb="5">
      <t>メイ</t>
    </rPh>
    <phoneticPr fontId="3"/>
  </si>
  <si>
    <t>住所</t>
    <rPh sb="0" eb="2">
      <t>ジュウショ</t>
    </rPh>
    <phoneticPr fontId="3"/>
  </si>
  <si>
    <t>電話番号</t>
    <rPh sb="0" eb="4">
      <t>デンワバンゴウ</t>
    </rPh>
    <phoneticPr fontId="3"/>
  </si>
  <si>
    <t>クラス</t>
    <phoneticPr fontId="3"/>
  </si>
  <si>
    <t>種目</t>
    <rPh sb="0" eb="2">
      <t>シュモク</t>
    </rPh>
    <phoneticPr fontId="3"/>
  </si>
  <si>
    <t>S6</t>
  </si>
  <si>
    <t>25ｍ自由形</t>
    <rPh sb="3" eb="6">
      <t>ジユウガタ</t>
    </rPh>
    <phoneticPr fontId="3"/>
  </si>
  <si>
    <t>エントリータイム</t>
    <phoneticPr fontId="3"/>
  </si>
  <si>
    <t>福岡　水箱</t>
    <rPh sb="0" eb="2">
      <t>フクオカ</t>
    </rPh>
    <rPh sb="3" eb="5">
      <t>ミズハコ</t>
    </rPh>
    <phoneticPr fontId="3"/>
  </si>
  <si>
    <t>ﾌｸｵｶ　ﾌﾟｰﾙ</t>
    <phoneticPr fontId="3"/>
  </si>
  <si>
    <t>長崎　泳子</t>
    <rPh sb="0" eb="2">
      <t>ナガサキ</t>
    </rPh>
    <rPh sb="3" eb="4">
      <t>エイ</t>
    </rPh>
    <rPh sb="4" eb="5">
      <t>コ</t>
    </rPh>
    <phoneticPr fontId="3"/>
  </si>
  <si>
    <t>ﾅｶﾞｻｷ　ｴｲｺ</t>
    <phoneticPr fontId="3"/>
  </si>
  <si>
    <t>200ｍ個人メドレー</t>
    <rPh sb="4" eb="6">
      <t>コジン</t>
    </rPh>
    <phoneticPr fontId="3"/>
  </si>
  <si>
    <t>性別</t>
    <rPh sb="0" eb="2">
      <t>セイベツ</t>
    </rPh>
    <phoneticPr fontId="3"/>
  </si>
  <si>
    <t>男子</t>
    <rPh sb="0" eb="2">
      <t>ダンシ</t>
    </rPh>
    <phoneticPr fontId="3"/>
  </si>
  <si>
    <t>女子</t>
    <rPh sb="0" eb="2">
      <t>ジョシ</t>
    </rPh>
    <phoneticPr fontId="3"/>
  </si>
  <si>
    <t>SB5</t>
  </si>
  <si>
    <t>50ｍ平泳ぎ</t>
    <rPh sb="3" eb="5">
      <t>ヒラオヨ</t>
    </rPh>
    <phoneticPr fontId="3"/>
  </si>
  <si>
    <t>50ｍ自由形</t>
    <rPh sb="3" eb="6">
      <t>ジユウガタ</t>
    </rPh>
    <phoneticPr fontId="3"/>
  </si>
  <si>
    <t>100ｍ個人メドレー</t>
    <rPh sb="4" eb="6">
      <t>コジン</t>
    </rPh>
    <phoneticPr fontId="3"/>
  </si>
  <si>
    <t>100ｍ自由形</t>
    <rPh sb="4" eb="7">
      <t>ジユウガタ</t>
    </rPh>
    <phoneticPr fontId="3"/>
  </si>
  <si>
    <t>100ｍ平泳ぎ</t>
    <rPh sb="4" eb="6">
      <t>ヒラオヨ</t>
    </rPh>
    <phoneticPr fontId="3"/>
  </si>
  <si>
    <t>CoE</t>
    <phoneticPr fontId="3"/>
  </si>
  <si>
    <t>St</t>
    <phoneticPr fontId="3"/>
  </si>
  <si>
    <t>JR2026</t>
    <phoneticPr fontId="3"/>
  </si>
  <si>
    <t>A6,12+</t>
    <phoneticPr fontId="3"/>
  </si>
  <si>
    <t>生年月日</t>
    <rPh sb="0" eb="4">
      <t>セイネンガッピ</t>
    </rPh>
    <phoneticPr fontId="3"/>
  </si>
  <si>
    <t>年齢</t>
    <rPh sb="0" eb="2">
      <t>ネンレイ</t>
    </rPh>
    <phoneticPr fontId="3"/>
  </si>
  <si>
    <t>S1</t>
    <phoneticPr fontId="3"/>
  </si>
  <si>
    <t>S2</t>
  </si>
  <si>
    <t>S3</t>
  </si>
  <si>
    <t>S4</t>
  </si>
  <si>
    <t>S5</t>
  </si>
  <si>
    <t>S7</t>
  </si>
  <si>
    <t>S8</t>
  </si>
  <si>
    <t>S9</t>
  </si>
  <si>
    <t>S10</t>
  </si>
  <si>
    <t>S11</t>
  </si>
  <si>
    <t>S12</t>
  </si>
  <si>
    <t>S13</t>
  </si>
  <si>
    <t>S14</t>
  </si>
  <si>
    <t>S15</t>
  </si>
  <si>
    <t>S21</t>
    <phoneticPr fontId="3"/>
  </si>
  <si>
    <t>SB1</t>
    <phoneticPr fontId="3"/>
  </si>
  <si>
    <t>SB2</t>
  </si>
  <si>
    <t>SB3</t>
  </si>
  <si>
    <t>SB4</t>
  </si>
  <si>
    <t>SB6</t>
  </si>
  <si>
    <t>SB7</t>
  </si>
  <si>
    <t>SB8</t>
  </si>
  <si>
    <t>SB9</t>
  </si>
  <si>
    <t>SB11</t>
    <phoneticPr fontId="3"/>
  </si>
  <si>
    <t>SB12</t>
  </si>
  <si>
    <t>SB13</t>
  </si>
  <si>
    <t>SB14</t>
  </si>
  <si>
    <t>SB15</t>
  </si>
  <si>
    <t>SB21</t>
    <phoneticPr fontId="3"/>
  </si>
  <si>
    <t>SM1</t>
    <phoneticPr fontId="3"/>
  </si>
  <si>
    <t>SM2</t>
  </si>
  <si>
    <t>SM3</t>
  </si>
  <si>
    <t>SM4</t>
  </si>
  <si>
    <t>SM5</t>
  </si>
  <si>
    <t>SM6</t>
  </si>
  <si>
    <t>SM7</t>
  </si>
  <si>
    <t>SM8</t>
  </si>
  <si>
    <t>SM9</t>
  </si>
  <si>
    <t>SM10</t>
  </si>
  <si>
    <t>SM11</t>
  </si>
  <si>
    <t>SM12</t>
  </si>
  <si>
    <t>SM13</t>
  </si>
  <si>
    <t>SM14</t>
  </si>
  <si>
    <t>SM15</t>
  </si>
  <si>
    <t>SM21</t>
    <phoneticPr fontId="3"/>
  </si>
  <si>
    <t>25ｍ背泳ぎ</t>
    <rPh sb="3" eb="5">
      <t>セオヨ</t>
    </rPh>
    <phoneticPr fontId="3"/>
  </si>
  <si>
    <t>50ｍ背泳ぎ</t>
    <rPh sb="3" eb="5">
      <t>セオヨ</t>
    </rPh>
    <phoneticPr fontId="3"/>
  </si>
  <si>
    <t>100ｍ背泳ぎ</t>
    <rPh sb="4" eb="6">
      <t>セオヨ</t>
    </rPh>
    <phoneticPr fontId="3"/>
  </si>
  <si>
    <t>25ｍ平泳ぎ</t>
    <rPh sb="3" eb="5">
      <t>ヒラオヨ</t>
    </rPh>
    <phoneticPr fontId="3"/>
  </si>
  <si>
    <t>25ｍバタフライ</t>
    <phoneticPr fontId="3"/>
  </si>
  <si>
    <t>50ｍバタフライ</t>
    <phoneticPr fontId="3"/>
  </si>
  <si>
    <t>100ｍバタフライ</t>
    <phoneticPr fontId="3"/>
  </si>
  <si>
    <t>150ｍ個人メドレー</t>
    <rPh sb="4" eb="6">
      <t>コジン</t>
    </rPh>
    <phoneticPr fontId="3"/>
  </si>
  <si>
    <t>75ｍ個人メドレー</t>
    <rPh sb="3" eb="5">
      <t>コジン</t>
    </rPh>
    <phoneticPr fontId="3"/>
  </si>
  <si>
    <t>会員</t>
    <rPh sb="0" eb="2">
      <t>カイイン</t>
    </rPh>
    <phoneticPr fontId="3"/>
  </si>
  <si>
    <t>振込票の控えを別紙で添付してください</t>
    <rPh sb="0" eb="3">
      <t>フリコミヒョウ</t>
    </rPh>
    <rPh sb="4" eb="5">
      <t>ヒカ</t>
    </rPh>
    <rPh sb="7" eb="9">
      <t>ベッシ</t>
    </rPh>
    <rPh sb="10" eb="12">
      <t>テンプ</t>
    </rPh>
    <phoneticPr fontId="8"/>
  </si>
  <si>
    <t>肢体（未登録）</t>
    <rPh sb="0" eb="2">
      <t>シタイ</t>
    </rPh>
    <rPh sb="3" eb="6">
      <t>ミトウロク</t>
    </rPh>
    <phoneticPr fontId="3"/>
  </si>
  <si>
    <t>視覚（未登録）</t>
    <rPh sb="0" eb="2">
      <t>シカク</t>
    </rPh>
    <rPh sb="3" eb="6">
      <t>ミトウロク</t>
    </rPh>
    <phoneticPr fontId="3"/>
  </si>
  <si>
    <t>聴覚（未登録）</t>
    <rPh sb="0" eb="2">
      <t>チョウカク</t>
    </rPh>
    <rPh sb="3" eb="6">
      <t>ミトウロク</t>
    </rPh>
    <phoneticPr fontId="3"/>
  </si>
  <si>
    <t>知的（未登録）</t>
    <rPh sb="0" eb="2">
      <t>チテキ</t>
    </rPh>
    <rPh sb="3" eb="6">
      <t>ミトウロク</t>
    </rPh>
    <phoneticPr fontId="3"/>
  </si>
  <si>
    <t>種目数</t>
    <rPh sb="0" eb="2">
      <t>シュモク</t>
    </rPh>
    <rPh sb="2" eb="3">
      <t>スウ</t>
    </rPh>
    <phoneticPr fontId="3"/>
  </si>
  <si>
    <t>000-0000</t>
    <phoneticPr fontId="3"/>
  </si>
  <si>
    <t>＊＊＊県</t>
    <rPh sb="3" eb="4">
      <t>ケン</t>
    </rPh>
    <phoneticPr fontId="3"/>
  </si>
  <si>
    <t>＊＊市＊＊＊区＊＊＊＊</t>
    <rPh sb="2" eb="3">
      <t>シ</t>
    </rPh>
    <rPh sb="6" eb="7">
      <t>ク</t>
    </rPh>
    <phoneticPr fontId="3"/>
  </si>
  <si>
    <t>九州会員は、住所省略可</t>
    <rPh sb="0" eb="4">
      <t>キュウシュウカイイン</t>
    </rPh>
    <rPh sb="6" eb="8">
      <t>ジュウショ</t>
    </rPh>
    <rPh sb="8" eb="10">
      <t>ショウリャク</t>
    </rPh>
    <rPh sb="10" eb="11">
      <t>カ</t>
    </rPh>
    <phoneticPr fontId="3"/>
  </si>
  <si>
    <t>0*0-****-****</t>
    <phoneticPr fontId="3"/>
  </si>
  <si>
    <t>0**-***-****</t>
    <phoneticPr fontId="3"/>
  </si>
  <si>
    <t>精神（未登録）</t>
    <rPh sb="0" eb="2">
      <t>セイシン</t>
    </rPh>
    <phoneticPr fontId="3"/>
  </si>
  <si>
    <r>
      <t xml:space="preserve">１種目
</t>
    </r>
    <r>
      <rPr>
        <sz val="11"/>
        <rFont val="游ゴシック"/>
        <family val="3"/>
        <charset val="128"/>
      </rPr>
      <t>出場の方</t>
    </r>
    <rPh sb="1" eb="2">
      <t>シュ</t>
    </rPh>
    <rPh sb="2" eb="3">
      <t>メ</t>
    </rPh>
    <rPh sb="4" eb="6">
      <t>シュツジョウ</t>
    </rPh>
    <rPh sb="7" eb="8">
      <t>カタ</t>
    </rPh>
    <phoneticPr fontId="3"/>
  </si>
  <si>
    <r>
      <t xml:space="preserve">２種目
</t>
    </r>
    <r>
      <rPr>
        <sz val="11"/>
        <rFont val="游ゴシック"/>
        <family val="3"/>
        <charset val="128"/>
      </rPr>
      <t>出場の方</t>
    </r>
    <rPh sb="1" eb="2">
      <t>シュ</t>
    </rPh>
    <rPh sb="2" eb="3">
      <t>メ</t>
    </rPh>
    <rPh sb="4" eb="6">
      <t>シュツジョウ</t>
    </rPh>
    <rPh sb="7" eb="8">
      <t>カタ</t>
    </rPh>
    <phoneticPr fontId="3"/>
  </si>
  <si>
    <r>
      <t xml:space="preserve">３種目
</t>
    </r>
    <r>
      <rPr>
        <sz val="11"/>
        <rFont val="游ゴシック"/>
        <family val="3"/>
        <charset val="128"/>
      </rPr>
      <t>出場の方</t>
    </r>
    <rPh sb="1" eb="2">
      <t>シュ</t>
    </rPh>
    <rPh sb="2" eb="3">
      <t>メ</t>
    </rPh>
    <rPh sb="4" eb="6">
      <t>シュツジョウ</t>
    </rPh>
    <rPh sb="7" eb="8">
      <t>カタ</t>
    </rPh>
    <phoneticPr fontId="3"/>
  </si>
  <si>
    <r>
      <t xml:space="preserve">４種目
</t>
    </r>
    <r>
      <rPr>
        <sz val="11"/>
        <rFont val="游ゴシック"/>
        <family val="3"/>
        <charset val="128"/>
      </rPr>
      <t>出場の方</t>
    </r>
    <rPh sb="1" eb="2">
      <t>シュ</t>
    </rPh>
    <rPh sb="2" eb="3">
      <t>メ</t>
    </rPh>
    <rPh sb="4" eb="6">
      <t>シュツジョウ</t>
    </rPh>
    <rPh sb="7" eb="8">
      <t>カタ</t>
    </rPh>
    <phoneticPr fontId="3"/>
  </si>
  <si>
    <r>
      <t xml:space="preserve">５種目
</t>
    </r>
    <r>
      <rPr>
        <sz val="11"/>
        <rFont val="游ゴシック"/>
        <family val="3"/>
        <charset val="128"/>
      </rPr>
      <t>出場の方</t>
    </r>
    <rPh sb="1" eb="2">
      <t>シュ</t>
    </rPh>
    <rPh sb="2" eb="3">
      <t>メ</t>
    </rPh>
    <rPh sb="4" eb="6">
      <t>シュツジョウ</t>
    </rPh>
    <rPh sb="7" eb="8">
      <t>カタ</t>
    </rPh>
    <phoneticPr fontId="3"/>
  </si>
  <si>
    <t>協賛金</t>
    <rPh sb="0" eb="3">
      <t>キョウサンキン</t>
    </rPh>
    <phoneticPr fontId="3"/>
  </si>
  <si>
    <t>選手No.</t>
    <rPh sb="0" eb="2">
      <t>センシュ</t>
    </rPh>
    <phoneticPr fontId="3"/>
  </si>
  <si>
    <t>全員必須</t>
    <rPh sb="0" eb="2">
      <t>ゼンイン</t>
    </rPh>
    <rPh sb="2" eb="4">
      <t>ヒッス</t>
    </rPh>
    <phoneticPr fontId="3"/>
  </si>
  <si>
    <t>弁当代</t>
    <rPh sb="0" eb="3">
      <t>ベントウダイ</t>
    </rPh>
    <phoneticPr fontId="3"/>
  </si>
  <si>
    <r>
      <t xml:space="preserve">協賛金
</t>
    </r>
    <r>
      <rPr>
        <sz val="10"/>
        <rFont val="ＭＳ Ｐゴシック"/>
        <family val="3"/>
        <charset val="128"/>
      </rPr>
      <t>1口1,000円</t>
    </r>
    <rPh sb="0" eb="3">
      <t>キョウサンキン</t>
    </rPh>
    <rPh sb="5" eb="6">
      <t>クチ</t>
    </rPh>
    <rPh sb="7" eb="12">
      <t>000エン</t>
    </rPh>
    <phoneticPr fontId="3"/>
  </si>
  <si>
    <t>個人別
合計</t>
    <rPh sb="0" eb="3">
      <t>コジンベツ</t>
    </rPh>
    <rPh sb="4" eb="6">
      <t>ゴウケイ</t>
    </rPh>
    <phoneticPr fontId="3"/>
  </si>
  <si>
    <t>弁当</t>
    <rPh sb="0" eb="2">
      <t>ベントウ</t>
    </rPh>
    <phoneticPr fontId="3"/>
  </si>
  <si>
    <t>弁当代</t>
    <rPh sb="0" eb="3">
      <t>ベントウダイ</t>
    </rPh>
    <phoneticPr fontId="8"/>
  </si>
  <si>
    <t>・可能な限り、本Excelシートに入力の上、メールにて申し込みをよろしくお願いします。</t>
    <rPh sb="1" eb="3">
      <t>カノウ</t>
    </rPh>
    <rPh sb="4" eb="5">
      <t>カギ</t>
    </rPh>
    <rPh sb="7" eb="13">
      <t>ホンエクセル</t>
    </rPh>
    <rPh sb="17" eb="19">
      <t>ニュウリョク</t>
    </rPh>
    <rPh sb="20" eb="21">
      <t>ウエ</t>
    </rPh>
    <rPh sb="27" eb="28">
      <t>モウ</t>
    </rPh>
    <rPh sb="29" eb="30">
      <t>コ</t>
    </rPh>
    <rPh sb="37" eb="38">
      <t>ネガ</t>
    </rPh>
    <phoneticPr fontId="3"/>
  </si>
  <si>
    <t>作業手順は以下の流れをお勧めします。</t>
    <rPh sb="0" eb="2">
      <t>サギョウ</t>
    </rPh>
    <rPh sb="2" eb="4">
      <t>テジュン</t>
    </rPh>
    <rPh sb="5" eb="7">
      <t>イカ</t>
    </rPh>
    <rPh sb="8" eb="9">
      <t>ナガ</t>
    </rPh>
    <rPh sb="12" eb="13">
      <t>スス</t>
    </rPh>
    <phoneticPr fontId="3"/>
  </si>
  <si>
    <t>１．①統括票上部の申込責任者から連絡先までを入力</t>
    <rPh sb="3" eb="6">
      <t>トウカツヒョウ</t>
    </rPh>
    <rPh sb="6" eb="8">
      <t>ジョウブ</t>
    </rPh>
    <rPh sb="9" eb="14">
      <t>モウシコミセキニンシャ</t>
    </rPh>
    <rPh sb="16" eb="19">
      <t>レンラクサキ</t>
    </rPh>
    <rPh sb="22" eb="24">
      <t>ニュウリョク</t>
    </rPh>
    <phoneticPr fontId="3"/>
  </si>
  <si>
    <t>２．③個人別申込書に必要事項の入力</t>
    <rPh sb="3" eb="9">
      <t>コジンベツモウシコミショ</t>
    </rPh>
    <rPh sb="10" eb="14">
      <t>ヒツヨウジコウ</t>
    </rPh>
    <rPh sb="15" eb="17">
      <t>ニュウリョク</t>
    </rPh>
    <phoneticPr fontId="3"/>
  </si>
  <si>
    <t>　　フリカナは、半角で、名字と名前の間を半角スペースでお願いします。</t>
    <rPh sb="8" eb="10">
      <t>ハンカク</t>
    </rPh>
    <rPh sb="12" eb="14">
      <t>ミョウジ</t>
    </rPh>
    <rPh sb="15" eb="17">
      <t>ナマエ</t>
    </rPh>
    <rPh sb="18" eb="19">
      <t>アイダ</t>
    </rPh>
    <rPh sb="20" eb="22">
      <t>ハンカク</t>
    </rPh>
    <rPh sb="28" eb="29">
      <t>ネガ</t>
    </rPh>
    <phoneticPr fontId="3"/>
  </si>
  <si>
    <t>大会登録料
（九州非会員）</t>
    <rPh sb="0" eb="5">
      <t>タイカイトウロクリョウ</t>
    </rPh>
    <rPh sb="7" eb="9">
      <t>キュウシュウ</t>
    </rPh>
    <rPh sb="9" eb="12">
      <t>ヒカイイン</t>
    </rPh>
    <phoneticPr fontId="8"/>
  </si>
  <si>
    <t>大会登録料</t>
    <rPh sb="0" eb="5">
      <t>タイカイトウロクリョウ</t>
    </rPh>
    <phoneticPr fontId="3"/>
  </si>
  <si>
    <t>振込票の添付もお願いします。</t>
    <rPh sb="0" eb="3">
      <t>フリコミヒョウ</t>
    </rPh>
    <rPh sb="4" eb="6">
      <t>テンプ</t>
    </rPh>
    <rPh sb="8" eb="9">
      <t>ネガ</t>
    </rPh>
    <phoneticPr fontId="8"/>
  </si>
  <si>
    <t xml:space="preserve"> E-mail：taikai@kyusyuparaswim.com</t>
    <phoneticPr fontId="8"/>
  </si>
  <si>
    <t>〈申込先〉大会申込受付担当　平川</t>
    <rPh sb="1" eb="3">
      <t>モウシコミ</t>
    </rPh>
    <rPh sb="3" eb="4">
      <t>サキ</t>
    </rPh>
    <rPh sb="5" eb="7">
      <t>タイカイ</t>
    </rPh>
    <rPh sb="7" eb="9">
      <t>モウシコミ</t>
    </rPh>
    <rPh sb="9" eb="11">
      <t>ウケツケ</t>
    </rPh>
    <rPh sb="11" eb="13">
      <t>タントウ</t>
    </rPh>
    <rPh sb="14" eb="16">
      <t>ヒラカワ</t>
    </rPh>
    <phoneticPr fontId="8"/>
  </si>
  <si>
    <t>ここにスクリーンショットの貼り付け</t>
    <rPh sb="13" eb="14">
      <t>ハ</t>
    </rPh>
    <rPh sb="15" eb="16">
      <t>ツ</t>
    </rPh>
    <phoneticPr fontId="3"/>
  </si>
  <si>
    <t>　　JPSFおよびJSFP登録者は、選手登録番号を入力してください。</t>
    <rPh sb="13" eb="16">
      <t>トウロクシャ</t>
    </rPh>
    <rPh sb="18" eb="22">
      <t>センシュトウロク</t>
    </rPh>
    <rPh sb="22" eb="24">
      <t>バンゴウ</t>
    </rPh>
    <rPh sb="25" eb="27">
      <t>ニュウリョク</t>
    </rPh>
    <phoneticPr fontId="3"/>
  </si>
  <si>
    <t>　　エントリータイムの入力方法は、　「１分２３秒４５」の場合、　「１２３４５」と入力してください。「５６秒００」の場合、「５６００」と入力してください。</t>
    <rPh sb="11" eb="15">
      <t>ニュウリョクホウホウ</t>
    </rPh>
    <rPh sb="20" eb="21">
      <t>フン</t>
    </rPh>
    <rPh sb="23" eb="24">
      <t>ビョウ</t>
    </rPh>
    <rPh sb="28" eb="30">
      <t>バアイ</t>
    </rPh>
    <rPh sb="40" eb="42">
      <t>ニュウリョク</t>
    </rPh>
    <rPh sb="52" eb="53">
      <t>ビョウ</t>
    </rPh>
    <rPh sb="57" eb="59">
      <t>バアイ</t>
    </rPh>
    <rPh sb="67" eb="69">
      <t>ニュウリョク</t>
    </rPh>
    <phoneticPr fontId="3"/>
  </si>
  <si>
    <t>　　競技進行時間設定の為、エントリータイムは必ず入力してください。</t>
    <rPh sb="2" eb="8">
      <t>キョウギシンコウジカン</t>
    </rPh>
    <rPh sb="8" eb="10">
      <t>セッテイ</t>
    </rPh>
    <rPh sb="11" eb="12">
      <t>タメ</t>
    </rPh>
    <rPh sb="22" eb="23">
      <t>カナラ</t>
    </rPh>
    <rPh sb="24" eb="26">
      <t>ニュウリョク</t>
    </rPh>
    <phoneticPr fontId="3"/>
  </si>
  <si>
    <t>　　身体登録者は、CoEとStの入力もお願いします。</t>
    <rPh sb="2" eb="7">
      <t>シンタイトウロクシャ</t>
    </rPh>
    <rPh sb="16" eb="18">
      <t>ニュウリョク</t>
    </rPh>
    <rPh sb="20" eb="21">
      <t>ネガ</t>
    </rPh>
    <phoneticPr fontId="3"/>
  </si>
  <si>
    <t>　　協賛者一覧に選手名以外の記載または未掲載を希望される方は、広告協賛申込書の方からお申し込みください。</t>
    <rPh sb="31" eb="38">
      <t>コウコクキョウサンモウシコミショ</t>
    </rPh>
    <rPh sb="39" eb="40">
      <t>ホウ</t>
    </rPh>
    <rPh sb="43" eb="44">
      <t>モウ</t>
    </rPh>
    <rPh sb="45" eb="46">
      <t>コ</t>
    </rPh>
    <phoneticPr fontId="3"/>
  </si>
  <si>
    <t>　　九州会員は住所の入力は省略可能ですが、電話番号は入力お願いします。</t>
    <rPh sb="2" eb="6">
      <t>キュウシュウカイイン</t>
    </rPh>
    <rPh sb="7" eb="9">
      <t>ジュウショ</t>
    </rPh>
    <rPh sb="10" eb="12">
      <t>ニュウリョク</t>
    </rPh>
    <rPh sb="13" eb="17">
      <t>ショウリャクカノウ</t>
    </rPh>
    <rPh sb="21" eb="25">
      <t>デンワバンゴウ</t>
    </rPh>
    <rPh sb="26" eb="28">
      <t>ニュウリョク</t>
    </rPh>
    <rPh sb="29" eb="30">
      <t>ネガ</t>
    </rPh>
    <phoneticPr fontId="3"/>
  </si>
  <si>
    <t>４．それぞれ申込内容に基づいた金額の合計が、①統括表の右下に記載されています。</t>
    <rPh sb="6" eb="10">
      <t>モウシコミナイヨウ</t>
    </rPh>
    <rPh sb="11" eb="12">
      <t>モト</t>
    </rPh>
    <rPh sb="15" eb="17">
      <t>キンガク</t>
    </rPh>
    <rPh sb="18" eb="20">
      <t>ゴウケイ</t>
    </rPh>
    <rPh sb="23" eb="26">
      <t>トウカツヒョウ</t>
    </rPh>
    <rPh sb="27" eb="29">
      <t>ミギシタ</t>
    </rPh>
    <rPh sb="30" eb="32">
      <t>キサイ</t>
    </rPh>
    <phoneticPr fontId="3"/>
  </si>
  <si>
    <t>　　間違いがないか、ご自身でも計算され、その金額を指定口座にお振込みください。</t>
    <rPh sb="2" eb="4">
      <t>マチガ</t>
    </rPh>
    <rPh sb="11" eb="13">
      <t>ジシン</t>
    </rPh>
    <rPh sb="15" eb="17">
      <t>ケイサン</t>
    </rPh>
    <rPh sb="22" eb="24">
      <t>キンガク</t>
    </rPh>
    <rPh sb="25" eb="29">
      <t>シテイコウザ</t>
    </rPh>
    <rPh sb="31" eb="33">
      <t>フリコ</t>
    </rPh>
    <phoneticPr fontId="3"/>
  </si>
  <si>
    <t>　　ネットバンキングであれば、別添でPDFを添付するか、スクリーンショットの画面を、②振込票に貼り付けてください。</t>
    <rPh sb="15" eb="17">
      <t>ベッテン</t>
    </rPh>
    <rPh sb="22" eb="24">
      <t>テンプ</t>
    </rPh>
    <rPh sb="38" eb="40">
      <t>ガメン</t>
    </rPh>
    <rPh sb="43" eb="46">
      <t>フリコミヒョウ</t>
    </rPh>
    <rPh sb="47" eb="48">
      <t>ハ</t>
    </rPh>
    <rPh sb="49" eb="50">
      <t>ツ</t>
    </rPh>
    <phoneticPr fontId="3"/>
  </si>
  <si>
    <t>大会申込について　【重要】</t>
    <rPh sb="0" eb="4">
      <t>タイカイモウシコミ</t>
    </rPh>
    <rPh sb="10" eb="12">
      <t>ジュウヨウ</t>
    </rPh>
    <phoneticPr fontId="3"/>
  </si>
  <si>
    <t>振込先</t>
    <rPh sb="0" eb="3">
      <t>フリコミサキ</t>
    </rPh>
    <phoneticPr fontId="3"/>
  </si>
  <si>
    <t>ゆうちょ銀行　記号０１７９０　番号１２７０７２</t>
    <phoneticPr fontId="3"/>
  </si>
  <si>
    <t>または</t>
    <phoneticPr fontId="3"/>
  </si>
  <si>
    <t>ゆうちょ銀行　一七九（イチナナキュウ）店（１７９）　当座　０１２７０７２</t>
    <phoneticPr fontId="3"/>
  </si>
  <si>
    <t>口座名義　九州障がい者水泳連盟主催事業</t>
    <phoneticPr fontId="3"/>
  </si>
  <si>
    <t>ヨミカナ</t>
    <phoneticPr fontId="8"/>
  </si>
  <si>
    <t>申込責任者</t>
    <rPh sb="0" eb="2">
      <t>モウシコミ</t>
    </rPh>
    <rPh sb="2" eb="5">
      <t>セキニンシャ</t>
    </rPh>
    <phoneticPr fontId="8"/>
  </si>
  <si>
    <t>所属名</t>
    <rPh sb="0" eb="1">
      <t>ジョ</t>
    </rPh>
    <rPh sb="1" eb="2">
      <t>ゾク</t>
    </rPh>
    <rPh sb="2" eb="3">
      <t>メイ</t>
    </rPh>
    <phoneticPr fontId="8"/>
  </si>
  <si>
    <t>住　所</t>
    <rPh sb="0" eb="1">
      <t>ジュウ</t>
    </rPh>
    <rPh sb="2" eb="3">
      <t>ショ</t>
    </rPh>
    <phoneticPr fontId="8"/>
  </si>
  <si>
    <r>
      <t xml:space="preserve">2025九州パラ水泳短水路公認記録会
</t>
    </r>
    <r>
      <rPr>
        <b/>
        <sz val="16"/>
        <rFont val="HGPｺﾞｼｯｸM"/>
        <family val="3"/>
        <charset val="128"/>
      </rPr>
      <t xml:space="preserve">兼 2025年度「日本パラ水泳通信総合記録会地域インクルーシブ型」事業
</t>
    </r>
    <r>
      <rPr>
        <b/>
        <sz val="18"/>
        <rFont val="HGPｺﾞｼｯｸM"/>
        <family val="3"/>
        <charset val="128"/>
      </rPr>
      <t>統括表</t>
    </r>
    <rPh sb="55" eb="58">
      <t>トウカツヒョウ</t>
    </rPh>
    <phoneticPr fontId="33"/>
  </si>
  <si>
    <t>JPSF</t>
    <phoneticPr fontId="3"/>
  </si>
  <si>
    <t>JPSFと九州会員</t>
    <rPh sb="5" eb="7">
      <t>キュウシュウ</t>
    </rPh>
    <rPh sb="7" eb="9">
      <t>カイイン</t>
    </rPh>
    <phoneticPr fontId="3"/>
  </si>
  <si>
    <t>JPSFと中四国会員</t>
    <rPh sb="5" eb="10">
      <t>チュウシコクカイイン</t>
    </rPh>
    <phoneticPr fontId="3"/>
  </si>
  <si>
    <t>JSFP登録者で九州会員ではない</t>
    <rPh sb="4" eb="7">
      <t>トウロクシャ</t>
    </rPh>
    <rPh sb="8" eb="10">
      <t>キュウシュウ</t>
    </rPh>
    <rPh sb="10" eb="12">
      <t>カイイン</t>
    </rPh>
    <phoneticPr fontId="3"/>
  </si>
  <si>
    <t>オープン参加（九州在住）</t>
    <rPh sb="4" eb="6">
      <t>サンカ</t>
    </rPh>
    <rPh sb="7" eb="9">
      <t>キュウシュウ</t>
    </rPh>
    <rPh sb="9" eb="11">
      <t>ザイジュウ</t>
    </rPh>
    <phoneticPr fontId="3"/>
  </si>
  <si>
    <t>オープン参加（中四国在住）</t>
    <rPh sb="4" eb="6">
      <t>サンカ</t>
    </rPh>
    <rPh sb="7" eb="10">
      <t>チュウシコク</t>
    </rPh>
    <rPh sb="10" eb="12">
      <t>ザイジュウ</t>
    </rPh>
    <phoneticPr fontId="3"/>
  </si>
  <si>
    <t>200ｍ自由形</t>
    <rPh sb="4" eb="7">
      <t>ジユウガタ</t>
    </rPh>
    <phoneticPr fontId="3"/>
  </si>
  <si>
    <t>プログラム</t>
    <phoneticPr fontId="8"/>
  </si>
  <si>
    <t>JPSF通信記録会
参加会員会費</t>
    <phoneticPr fontId="8"/>
  </si>
  <si>
    <t>(</t>
    <phoneticPr fontId="33"/>
  </si>
  <si>
    <t>)</t>
    <phoneticPr fontId="33"/>
  </si>
  <si>
    <t>部</t>
    <rPh sb="0" eb="1">
      <t>ブ</t>
    </rPh>
    <phoneticPr fontId="33"/>
  </si>
  <si>
    <t>※無料配布はありません</t>
    <rPh sb="1" eb="3">
      <t>ムリョウ</t>
    </rPh>
    <rPh sb="3" eb="5">
      <t>ハイフ</t>
    </rPh>
    <phoneticPr fontId="33"/>
  </si>
  <si>
    <t>人</t>
    <rPh sb="0" eb="1">
      <t>ニン</t>
    </rPh>
    <phoneticPr fontId="33"/>
  </si>
  <si>
    <t>※知的選手の方</t>
    <rPh sb="1" eb="3">
      <t>チテキ</t>
    </rPh>
    <rPh sb="3" eb="5">
      <t>センシュ</t>
    </rPh>
    <rPh sb="6" eb="7">
      <t>カタ</t>
    </rPh>
    <phoneticPr fontId="33"/>
  </si>
  <si>
    <t>※九州未登録者、中四国の知的選手</t>
    <rPh sb="1" eb="3">
      <t>キュウシュウ</t>
    </rPh>
    <rPh sb="3" eb="6">
      <t>ミトウロク</t>
    </rPh>
    <rPh sb="6" eb="7">
      <t>シャ</t>
    </rPh>
    <rPh sb="8" eb="11">
      <t>チュウシコク</t>
    </rPh>
    <rPh sb="12" eb="14">
      <t>チテキ</t>
    </rPh>
    <rPh sb="14" eb="16">
      <t>センシュ</t>
    </rPh>
    <phoneticPr fontId="33"/>
  </si>
  <si>
    <t>個</t>
    <rPh sb="0" eb="1">
      <t>コ</t>
    </rPh>
    <phoneticPr fontId="33"/>
  </si>
  <si>
    <t>※個人申込書の合計数と一致するようにお願いします。</t>
    <rPh sb="1" eb="3">
      <t>コジン</t>
    </rPh>
    <rPh sb="3" eb="6">
      <t>モウシコミショ</t>
    </rPh>
    <rPh sb="7" eb="10">
      <t>ゴウケイスウ</t>
    </rPh>
    <rPh sb="11" eb="13">
      <t>イッチ</t>
    </rPh>
    <rPh sb="19" eb="20">
      <t>ネガ</t>
    </rPh>
    <phoneticPr fontId="33"/>
  </si>
  <si>
    <t>(</t>
    <phoneticPr fontId="3"/>
  </si>
  <si>
    <t>)</t>
    <phoneticPr fontId="3"/>
  </si>
  <si>
    <t>口</t>
    <rPh sb="0" eb="1">
      <t>クチ</t>
    </rPh>
    <phoneticPr fontId="3"/>
  </si>
  <si>
    <t>広告協賛や選手以外の協賛を頂ける場合は、</t>
    <rPh sb="0" eb="2">
      <t>コウコク</t>
    </rPh>
    <rPh sb="2" eb="4">
      <t>キョウサン</t>
    </rPh>
    <rPh sb="5" eb="7">
      <t>センシュ</t>
    </rPh>
    <rPh sb="7" eb="9">
      <t>イガイ</t>
    </rPh>
    <rPh sb="10" eb="12">
      <t>キョウサン</t>
    </rPh>
    <rPh sb="13" eb="14">
      <t>イタダ</t>
    </rPh>
    <rPh sb="16" eb="18">
      <t>バアイ</t>
    </rPh>
    <phoneticPr fontId="8"/>
  </si>
  <si>
    <t>別途お申込みをよろしくお願いします。</t>
    <rPh sb="0" eb="2">
      <t>ベット</t>
    </rPh>
    <rPh sb="3" eb="5">
      <t>モウシコ</t>
    </rPh>
    <rPh sb="12" eb="13">
      <t>ネガ</t>
    </rPh>
    <phoneticPr fontId="8"/>
  </si>
  <si>
    <t>※JPSFまたはJSFPに登録している
団体名の省略名で入力ください。</t>
    <rPh sb="13" eb="15">
      <t>トウロク</t>
    </rPh>
    <rPh sb="20" eb="23">
      <t>ダンタイメイ</t>
    </rPh>
    <rPh sb="24" eb="26">
      <t>ショウリャク</t>
    </rPh>
    <rPh sb="26" eb="27">
      <t>メイ</t>
    </rPh>
    <rPh sb="28" eb="30">
      <t>ニュウリョク</t>
    </rPh>
    <phoneticPr fontId="8"/>
  </si>
  <si>
    <r>
      <t xml:space="preserve">2025九州パラ水泳短水路公認記録会
</t>
    </r>
    <r>
      <rPr>
        <sz val="12"/>
        <color theme="1"/>
        <rFont val="游ゴシック"/>
        <family val="3"/>
        <charset val="128"/>
      </rPr>
      <t>兼 2025年度「日本パラ水泳通信総合記録会地域インクルーシブ型」事業</t>
    </r>
    <r>
      <rPr>
        <sz val="20"/>
        <color theme="1"/>
        <rFont val="游ゴシック"/>
        <family val="3"/>
        <charset val="128"/>
      </rPr>
      <t xml:space="preserve">
振込票控</t>
    </r>
    <rPh sb="4" eb="6">
      <t>キュウシュウ</t>
    </rPh>
    <rPh sb="8" eb="10">
      <t>スイエイ</t>
    </rPh>
    <rPh sb="10" eb="13">
      <t>タンスイロ</t>
    </rPh>
    <rPh sb="13" eb="15">
      <t>コウニン</t>
    </rPh>
    <rPh sb="15" eb="17">
      <t>キロク</t>
    </rPh>
    <rPh sb="17" eb="18">
      <t>カイ</t>
    </rPh>
    <rPh sb="19" eb="20">
      <t>ケン</t>
    </rPh>
    <rPh sb="25" eb="27">
      <t>ネンド</t>
    </rPh>
    <rPh sb="28" eb="30">
      <t>ニホン</t>
    </rPh>
    <rPh sb="32" eb="34">
      <t>スイエイ</t>
    </rPh>
    <rPh sb="34" eb="36">
      <t>ツウシン</t>
    </rPh>
    <rPh sb="36" eb="38">
      <t>ソウゴウ</t>
    </rPh>
    <rPh sb="38" eb="40">
      <t>キロク</t>
    </rPh>
    <rPh sb="40" eb="41">
      <t>カイ</t>
    </rPh>
    <rPh sb="41" eb="43">
      <t>チイキ</t>
    </rPh>
    <rPh sb="50" eb="51">
      <t>ガタ</t>
    </rPh>
    <rPh sb="52" eb="54">
      <t>ジギョウ</t>
    </rPh>
    <rPh sb="55" eb="59">
      <t>フリコミ</t>
    </rPh>
    <phoneticPr fontId="8"/>
  </si>
  <si>
    <t>申込種目（最大5種目）※特に知的・聴覚は必須種目に注意すること。（要項参照）</t>
    <rPh sb="0" eb="2">
      <t>モウシコミ</t>
    </rPh>
    <rPh sb="2" eb="3">
      <t>タネ</t>
    </rPh>
    <rPh sb="3" eb="4">
      <t>メ</t>
    </rPh>
    <rPh sb="5" eb="7">
      <t>サイダイ</t>
    </rPh>
    <rPh sb="8" eb="10">
      <t>シュモク</t>
    </rPh>
    <rPh sb="12" eb="13">
      <t>トク</t>
    </rPh>
    <rPh sb="14" eb="16">
      <t>チテキ</t>
    </rPh>
    <rPh sb="17" eb="19">
      <t>チョウカク</t>
    </rPh>
    <rPh sb="20" eb="22">
      <t>ヒッス</t>
    </rPh>
    <rPh sb="22" eb="24">
      <t>シュモク</t>
    </rPh>
    <rPh sb="25" eb="27">
      <t>チュウイ</t>
    </rPh>
    <rPh sb="33" eb="37">
      <t>ヨウコウサンショウ</t>
    </rPh>
    <phoneticPr fontId="3"/>
  </si>
  <si>
    <t>50ｍバタフライ</t>
  </si>
  <si>
    <t>100ｍバタフライ</t>
  </si>
  <si>
    <t>ﾌﾟﾛｸﾞﾗﾑ
1,000円</t>
    <rPh sb="13" eb="14">
      <t>エン</t>
    </rPh>
    <phoneticPr fontId="3"/>
  </si>
  <si>
    <t>弁当代
850円</t>
    <rPh sb="0" eb="3">
      <t>ベントウダイ</t>
    </rPh>
    <rPh sb="7" eb="8">
      <t>エン</t>
    </rPh>
    <phoneticPr fontId="3"/>
  </si>
  <si>
    <t>　　生年月日を入力すると、10/19現在の年齢が自動計算されます。間違いがあれば、手入力してください</t>
    <rPh sb="2" eb="6">
      <t>セイネンガッピ</t>
    </rPh>
    <rPh sb="7" eb="9">
      <t>ニュウリョク</t>
    </rPh>
    <rPh sb="18" eb="20">
      <t>ゲンザイ</t>
    </rPh>
    <rPh sb="21" eb="23">
      <t>ネンレイ</t>
    </rPh>
    <rPh sb="24" eb="28">
      <t>ジドウケイサン</t>
    </rPh>
    <rPh sb="33" eb="35">
      <t>マチガ</t>
    </rPh>
    <rPh sb="41" eb="44">
      <t>テニュウリョク</t>
    </rPh>
    <phoneticPr fontId="3"/>
  </si>
  <si>
    <r>
      <rPr>
        <sz val="10"/>
        <rFont val="ＭＳ Ｐゴシック"/>
        <family val="3"/>
        <charset val="128"/>
      </rPr>
      <t>大会登録費</t>
    </r>
    <r>
      <rPr>
        <sz val="12"/>
        <rFont val="ＭＳ Ｐゴシック"/>
        <family val="3"/>
        <charset val="128"/>
      </rPr>
      <t xml:space="preserve">
1,000円</t>
    </r>
    <rPh sb="0" eb="5">
      <t>タイカイトウロクヒ</t>
    </rPh>
    <rPh sb="11" eb="12">
      <t>エン</t>
    </rPh>
    <phoneticPr fontId="3"/>
  </si>
  <si>
    <r>
      <t xml:space="preserve">JPSF
</t>
    </r>
    <r>
      <rPr>
        <sz val="11"/>
        <rFont val="ＭＳ Ｐゴシック"/>
        <family val="3"/>
        <charset val="128"/>
      </rPr>
      <t>参加会員</t>
    </r>
    <r>
      <rPr>
        <sz val="12"/>
        <rFont val="ＭＳ Ｐゴシック"/>
        <family val="3"/>
        <charset val="128"/>
      </rPr>
      <t xml:space="preserve">
1,000円</t>
    </r>
    <rPh sb="5" eb="9">
      <t>サンカカイイン</t>
    </rPh>
    <rPh sb="15" eb="16">
      <t>エン</t>
    </rPh>
    <phoneticPr fontId="3"/>
  </si>
  <si>
    <t>JPSF登録者のみ記入</t>
    <rPh sb="4" eb="7">
      <t>トウロクシャ</t>
    </rPh>
    <rPh sb="9" eb="11">
      <t>キニュウ</t>
    </rPh>
    <phoneticPr fontId="3"/>
  </si>
  <si>
    <t>個人別会費、注文等</t>
    <rPh sb="0" eb="3">
      <t>コジンベツ</t>
    </rPh>
    <rPh sb="3" eb="5">
      <t>カイヒ</t>
    </rPh>
    <rPh sb="6" eb="9">
      <t>チュウモントウ</t>
    </rPh>
    <phoneticPr fontId="3"/>
  </si>
  <si>
    <t>大会登録</t>
    <rPh sb="0" eb="2">
      <t>タイカイ</t>
    </rPh>
    <rPh sb="2" eb="4">
      <t>トウロク</t>
    </rPh>
    <phoneticPr fontId="3"/>
  </si>
  <si>
    <t>ﾌﾟﾛｸﾞﾗﾑ</t>
    <phoneticPr fontId="3"/>
  </si>
  <si>
    <t>2025九州パラ水泳短水路公認記録会
兼　2025年度「日本パラ水泳通信総合記録会地域インクルーシブ型」事業</t>
    <phoneticPr fontId="33"/>
  </si>
  <si>
    <t>参加区分確認表</t>
    <rPh sb="0" eb="2">
      <t>サンカ</t>
    </rPh>
    <rPh sb="2" eb="4">
      <t>クブン</t>
    </rPh>
    <rPh sb="4" eb="6">
      <t>カクニン</t>
    </rPh>
    <rPh sb="6" eb="7">
      <t>ヒョウ</t>
    </rPh>
    <phoneticPr fontId="33"/>
  </si>
  <si>
    <t>身体障がい</t>
    <rPh sb="0" eb="2">
      <t>シンタイ</t>
    </rPh>
    <rPh sb="2" eb="3">
      <t>ショウ</t>
    </rPh>
    <phoneticPr fontId="33"/>
  </si>
  <si>
    <t>知的障がい</t>
    <rPh sb="0" eb="2">
      <t>チテキ</t>
    </rPh>
    <rPh sb="2" eb="3">
      <t>ショウ</t>
    </rPh>
    <phoneticPr fontId="33"/>
  </si>
  <si>
    <t>その他</t>
    <rPh sb="2" eb="3">
      <t>タ</t>
    </rPh>
    <phoneticPr fontId="33"/>
  </si>
  <si>
    <t>JPSF
および
九州登録者または
中国四国登録者</t>
    <rPh sb="9" eb="11">
      <t>キュウシュウ</t>
    </rPh>
    <rPh sb="11" eb="14">
      <t>トウロクシャ</t>
    </rPh>
    <rPh sb="18" eb="20">
      <t>チュウゴク</t>
    </rPh>
    <rPh sb="20" eb="22">
      <t>シコク</t>
    </rPh>
    <rPh sb="22" eb="25">
      <t>トウロクシャ</t>
    </rPh>
    <phoneticPr fontId="33"/>
  </si>
  <si>
    <t>非会員かつ
九州・中国四国
在住等</t>
    <rPh sb="0" eb="1">
      <t>ヒ</t>
    </rPh>
    <rPh sb="1" eb="3">
      <t>カイイン</t>
    </rPh>
    <rPh sb="6" eb="8">
      <t>キュウシュウ</t>
    </rPh>
    <rPh sb="9" eb="11">
      <t>チュウゴク</t>
    </rPh>
    <rPh sb="11" eb="13">
      <t>シコク</t>
    </rPh>
    <rPh sb="14" eb="16">
      <t>ザイジュウ</t>
    </rPh>
    <rPh sb="16" eb="17">
      <t>ナド</t>
    </rPh>
    <phoneticPr fontId="33"/>
  </si>
  <si>
    <t>JSFPおよび
九州登録者</t>
    <rPh sb="8" eb="10">
      <t>キュウシュウ</t>
    </rPh>
    <rPh sb="10" eb="13">
      <t>トウロクシャ</t>
    </rPh>
    <phoneticPr fontId="33"/>
  </si>
  <si>
    <t>JSFP登録者の
中国四国在住</t>
    <rPh sb="4" eb="7">
      <t>トウロクシャ</t>
    </rPh>
    <rPh sb="9" eb="11">
      <t>チュウゴク</t>
    </rPh>
    <rPh sb="11" eb="13">
      <t>シコク</t>
    </rPh>
    <rPh sb="13" eb="15">
      <t>ザイジュウ</t>
    </rPh>
    <phoneticPr fontId="33"/>
  </si>
  <si>
    <t>JPSF・JSFP
非会員で
九州圏内在住等</t>
    <rPh sb="10" eb="11">
      <t>ヒ</t>
    </rPh>
    <rPh sb="11" eb="13">
      <t>カイイン</t>
    </rPh>
    <rPh sb="15" eb="17">
      <t>キュウシュウ</t>
    </rPh>
    <rPh sb="17" eb="19">
      <t>ケンナイ</t>
    </rPh>
    <rPh sb="19" eb="21">
      <t>ザイジュウ</t>
    </rPh>
    <rPh sb="21" eb="22">
      <t>トウ</t>
    </rPh>
    <phoneticPr fontId="33"/>
  </si>
  <si>
    <t>↓</t>
    <phoneticPr fontId="33"/>
  </si>
  <si>
    <t>S1~S13</t>
    <phoneticPr fontId="33"/>
  </si>
  <si>
    <t>S15</t>
    <phoneticPr fontId="33"/>
  </si>
  <si>
    <t>S21</t>
    <phoneticPr fontId="33"/>
  </si>
  <si>
    <t>⑥</t>
    <phoneticPr fontId="33"/>
  </si>
  <si>
    <t>②</t>
    <phoneticPr fontId="33"/>
  </si>
  <si>
    <t>③</t>
    <phoneticPr fontId="33"/>
  </si>
  <si>
    <t>申込用紙に障害名を記入。また大会登録費を納入</t>
    <rPh sb="0" eb="2">
      <t>モウシコミ</t>
    </rPh>
    <rPh sb="2" eb="4">
      <t>ヨウシ</t>
    </rPh>
    <rPh sb="5" eb="7">
      <t>ショウガイ</t>
    </rPh>
    <rPh sb="7" eb="8">
      <t>メイ</t>
    </rPh>
    <rPh sb="9" eb="11">
      <t>キニュウ</t>
    </rPh>
    <rPh sb="14" eb="16">
      <t>タイカイ</t>
    </rPh>
    <rPh sb="16" eb="18">
      <t>トウロク</t>
    </rPh>
    <rPh sb="18" eb="19">
      <t>ヒ</t>
    </rPh>
    <rPh sb="20" eb="22">
      <t>ノウニュウ</t>
    </rPh>
    <phoneticPr fontId="33"/>
  </si>
  <si>
    <t>通信記録会対象種目に最低１種目はエントリーし、記録会参加会費を納入</t>
    <rPh sb="0" eb="2">
      <t>ツウシン</t>
    </rPh>
    <rPh sb="2" eb="4">
      <t>キロク</t>
    </rPh>
    <rPh sb="4" eb="5">
      <t>カイ</t>
    </rPh>
    <rPh sb="5" eb="7">
      <t>タイショウ</t>
    </rPh>
    <rPh sb="7" eb="9">
      <t>シュモク</t>
    </rPh>
    <rPh sb="10" eb="12">
      <t>サイテイ</t>
    </rPh>
    <rPh sb="13" eb="15">
      <t>シュモク</t>
    </rPh>
    <rPh sb="23" eb="25">
      <t>キロク</t>
    </rPh>
    <rPh sb="25" eb="26">
      <t>カイ</t>
    </rPh>
    <rPh sb="26" eb="28">
      <t>サンカ</t>
    </rPh>
    <rPh sb="28" eb="30">
      <t>カイヒ</t>
    </rPh>
    <rPh sb="29" eb="30">
      <t>ヒ</t>
    </rPh>
    <rPh sb="31" eb="33">
      <t>ノウニュウ</t>
    </rPh>
    <phoneticPr fontId="33"/>
  </si>
  <si>
    <t>通信記録会対象種目に最低１種目はエントリーし、記録会参加会費と大会登録費を納入</t>
    <rPh sb="0" eb="2">
      <t>ツウシン</t>
    </rPh>
    <rPh sb="2" eb="4">
      <t>キロク</t>
    </rPh>
    <rPh sb="4" eb="5">
      <t>カイ</t>
    </rPh>
    <rPh sb="5" eb="7">
      <t>タイショウ</t>
    </rPh>
    <rPh sb="7" eb="9">
      <t>シュモク</t>
    </rPh>
    <rPh sb="10" eb="12">
      <t>サイテイ</t>
    </rPh>
    <rPh sb="13" eb="15">
      <t>シュモク</t>
    </rPh>
    <rPh sb="23" eb="25">
      <t>キロク</t>
    </rPh>
    <rPh sb="25" eb="26">
      <t>カイ</t>
    </rPh>
    <rPh sb="26" eb="28">
      <t>サンカ</t>
    </rPh>
    <rPh sb="28" eb="30">
      <t>カイヒ</t>
    </rPh>
    <rPh sb="31" eb="33">
      <t>タイカイ</t>
    </rPh>
    <rPh sb="33" eb="35">
      <t>トウロク</t>
    </rPh>
    <rPh sb="35" eb="36">
      <t>ヒ</t>
    </rPh>
    <rPh sb="37" eb="39">
      <t>ノウニュウ</t>
    </rPh>
    <phoneticPr fontId="33"/>
  </si>
  <si>
    <t>申込用紙に障害名を記入。また大会登録費を納入</t>
    <phoneticPr fontId="33"/>
  </si>
  <si>
    <t>①</t>
    <phoneticPr fontId="33"/>
  </si>
  <si>
    <t>④</t>
    <phoneticPr fontId="33"/>
  </si>
  <si>
    <t>⑤</t>
    <phoneticPr fontId="33"/>
  </si>
  <si>
    <t>参加区分チェック項目</t>
    <rPh sb="0" eb="2">
      <t>サンカ</t>
    </rPh>
    <rPh sb="2" eb="4">
      <t>クブン</t>
    </rPh>
    <rPh sb="8" eb="10">
      <t>コウモク</t>
    </rPh>
    <phoneticPr fontId="33"/>
  </si>
  <si>
    <t>（一社）日本パラ水泳連盟　登録会員（今回登録含）かつ九州連盟登録者</t>
    <phoneticPr fontId="33"/>
  </si>
  <si>
    <t>・中四国連盟登録者にチェックし通信記録会該当種目は通信記録会にエ</t>
    <rPh sb="1" eb="4">
      <t>チュウシコク</t>
    </rPh>
    <rPh sb="4" eb="6">
      <t>レンメイ</t>
    </rPh>
    <rPh sb="6" eb="9">
      <t>トウロクシャ</t>
    </rPh>
    <rPh sb="15" eb="17">
      <t>ツウシン</t>
    </rPh>
    <rPh sb="17" eb="19">
      <t>キロク</t>
    </rPh>
    <rPh sb="19" eb="20">
      <t>カイ</t>
    </rPh>
    <rPh sb="20" eb="22">
      <t>ガイトウ</t>
    </rPh>
    <rPh sb="22" eb="24">
      <t>シュモク</t>
    </rPh>
    <rPh sb="25" eb="27">
      <t>ツウシン</t>
    </rPh>
    <rPh sb="27" eb="29">
      <t>キロク</t>
    </rPh>
    <rPh sb="29" eb="30">
      <t>カイ</t>
    </rPh>
    <phoneticPr fontId="33"/>
  </si>
  <si>
    <t>ントリー。それ以外の種目は公認記録会として出場。※登録費は不要。</t>
    <rPh sb="10" eb="12">
      <t>シュモク</t>
    </rPh>
    <rPh sb="25" eb="27">
      <t>トウロク</t>
    </rPh>
    <rPh sb="27" eb="28">
      <t>ヒ</t>
    </rPh>
    <rPh sb="29" eb="31">
      <t>フヨウ</t>
    </rPh>
    <phoneticPr fontId="33"/>
  </si>
  <si>
    <t>（一社）日本知的障害者水泳連盟登録会員かつ九州連盟登録者+JPSF通信記録会参加会員（会費1,000円）加入者　にチェック</t>
    <rPh sb="38" eb="40">
      <t>サンカ</t>
    </rPh>
    <phoneticPr fontId="33"/>
  </si>
  <si>
    <t>（一社）日本知的障害者水泳連盟登録会員かつ中国四国地域圏内で大会登録費（1,000円）納付　　+JPSF通信記録会参加会員（会費1,000円）加入者　にチェック</t>
    <rPh sb="57" eb="59">
      <t>サンカ</t>
    </rPh>
    <phoneticPr fontId="33"/>
  </si>
  <si>
    <t>②③</t>
    <phoneticPr fontId="33"/>
  </si>
  <si>
    <t>通信記録会の該当種目に最低１種目以上は出場し、参加会費１，０００円を納入。通信記録会該当種目は通信記録会にエントリー。それ以外の種目は公認記録会として出場。</t>
    <rPh sb="23" eb="25">
      <t>サンカ</t>
    </rPh>
    <phoneticPr fontId="33"/>
  </si>
  <si>
    <t>S15の選手は、通信記録会の50ｍ自由形のエントリーを必須とし、その他の種目は</t>
    <rPh sb="4" eb="6">
      <t>センシュ</t>
    </rPh>
    <rPh sb="8" eb="13">
      <t>ツウシンキロクカイ</t>
    </rPh>
    <rPh sb="27" eb="29">
      <t>ヒッス</t>
    </rPh>
    <rPh sb="34" eb="35">
      <t>タ</t>
    </rPh>
    <rPh sb="36" eb="38">
      <t>シュモク</t>
    </rPh>
    <phoneticPr fontId="33"/>
  </si>
  <si>
    <t>公認記録会として出場。※登録費は不要。通信記録会種目は任意</t>
    <rPh sb="0" eb="2">
      <t>コウニン</t>
    </rPh>
    <rPh sb="12" eb="14">
      <t>トウロク</t>
    </rPh>
    <rPh sb="14" eb="15">
      <t>ヒ</t>
    </rPh>
    <rPh sb="16" eb="18">
      <t>フヨウ</t>
    </rPh>
    <rPh sb="19" eb="24">
      <t>ツウシンキロクカイ</t>
    </rPh>
    <rPh sb="24" eb="26">
      <t>シュモク</t>
    </rPh>
    <rPh sb="27" eb="29">
      <t>ニンイ</t>
    </rPh>
    <phoneticPr fontId="33"/>
  </si>
  <si>
    <t>S21の選手は、公認記録会として出場。※登録費は不要。通信記録会種目は任意</t>
    <rPh sb="4" eb="6">
      <t>センシュ</t>
    </rPh>
    <phoneticPr fontId="33"/>
  </si>
  <si>
    <t>オープン参加（大会登録費1,000円）（身体・知的・精神の未登録者）にチェック</t>
    <phoneticPr fontId="33"/>
  </si>
  <si>
    <t>対象者は要項を確認ください。内部障がいなどは対象になりません。</t>
    <rPh sb="0" eb="3">
      <t>タイショウシャ</t>
    </rPh>
    <rPh sb="4" eb="6">
      <t>ヨウコウ</t>
    </rPh>
    <rPh sb="7" eb="9">
      <t>カクニン</t>
    </rPh>
    <rPh sb="14" eb="16">
      <t>ナイブ</t>
    </rPh>
    <rPh sb="16" eb="17">
      <t>ショウ</t>
    </rPh>
    <rPh sb="22" eb="24">
      <t>タイショウ</t>
    </rPh>
    <phoneticPr fontId="33"/>
  </si>
  <si>
    <t>大会登録費１，０００円を納入。</t>
    <rPh sb="0" eb="2">
      <t>タイカイ</t>
    </rPh>
    <rPh sb="2" eb="4">
      <t>トウロク</t>
    </rPh>
    <rPh sb="4" eb="5">
      <t>ヒ</t>
    </rPh>
    <rPh sb="6" eb="11">
      <t>０００エン</t>
    </rPh>
    <rPh sb="12" eb="14">
      <t>ノウニュウ</t>
    </rPh>
    <phoneticPr fontId="33"/>
  </si>
  <si>
    <t>共通</t>
    <rPh sb="0" eb="2">
      <t>キョウツウ</t>
    </rPh>
    <phoneticPr fontId="33"/>
  </si>
  <si>
    <t>マスターズ水泳競技大会と同時開催のため、収容数を理由に、九州と中国四国エリア以外の参加はできません。</t>
    <rPh sb="5" eb="7">
      <t>スイエイ</t>
    </rPh>
    <rPh sb="7" eb="9">
      <t>キョウギ</t>
    </rPh>
    <rPh sb="9" eb="11">
      <t>タイカイ</t>
    </rPh>
    <rPh sb="12" eb="14">
      <t>ドウジ</t>
    </rPh>
    <rPh sb="14" eb="16">
      <t>カイサイ</t>
    </rPh>
    <rPh sb="20" eb="22">
      <t>シュウヨウ</t>
    </rPh>
    <rPh sb="22" eb="23">
      <t>スウ</t>
    </rPh>
    <rPh sb="24" eb="26">
      <t>リユウ</t>
    </rPh>
    <rPh sb="28" eb="30">
      <t>キュウシュウ</t>
    </rPh>
    <rPh sb="31" eb="33">
      <t>チュウゴク</t>
    </rPh>
    <rPh sb="33" eb="35">
      <t>シコク</t>
    </rPh>
    <rPh sb="38" eb="40">
      <t>イガイ</t>
    </rPh>
    <rPh sb="41" eb="43">
      <t>サンカ</t>
    </rPh>
    <phoneticPr fontId="33"/>
  </si>
  <si>
    <t>参加（会員）区分</t>
    <rPh sb="0" eb="2">
      <t>サンカ</t>
    </rPh>
    <rPh sb="3" eb="5">
      <t>カイイン</t>
    </rPh>
    <rPh sb="6" eb="8">
      <t>クブン</t>
    </rPh>
    <phoneticPr fontId="3"/>
  </si>
  <si>
    <t>　　参加区分は、「フローチャート（参考）」で確認し、該当の区分を入力してください。</t>
    <rPh sb="2" eb="6">
      <t>サンカクブン</t>
    </rPh>
    <rPh sb="17" eb="19">
      <t>サンコウ</t>
    </rPh>
    <rPh sb="22" eb="24">
      <t>カクニン</t>
    </rPh>
    <rPh sb="26" eb="28">
      <t>ガイトウ</t>
    </rPh>
    <rPh sb="29" eb="31">
      <t>クブン</t>
    </rPh>
    <rPh sb="32" eb="34">
      <t>ニュウリョク</t>
    </rPh>
    <phoneticPr fontId="3"/>
  </si>
  <si>
    <t>　　※知的選手は、JPSF通信記録会参加会員（1,000円）を納めること。</t>
    <rPh sb="3" eb="7">
      <t>チテキセンシュ</t>
    </rPh>
    <rPh sb="13" eb="18">
      <t>ツウシンキロクカイ</t>
    </rPh>
    <rPh sb="18" eb="22">
      <t>サンカカイイン</t>
    </rPh>
    <rPh sb="28" eb="29">
      <t>エン</t>
    </rPh>
    <rPh sb="31" eb="32">
      <t>オサ</t>
    </rPh>
    <phoneticPr fontId="3"/>
  </si>
  <si>
    <t>　　※九州会員ではない、知的選手やオープン参加者は、大会登録費1,000円を納めること。</t>
    <rPh sb="3" eb="7">
      <t>キュウシュウカイイン</t>
    </rPh>
    <rPh sb="12" eb="16">
      <t>チテキセンシュ</t>
    </rPh>
    <rPh sb="21" eb="24">
      <t>サンカシャ</t>
    </rPh>
    <rPh sb="26" eb="31">
      <t>タイカイトウロクヒ</t>
    </rPh>
    <rPh sb="36" eb="37">
      <t>エン</t>
    </rPh>
    <rPh sb="38" eb="39">
      <t>オサ</t>
    </rPh>
    <phoneticPr fontId="3"/>
  </si>
  <si>
    <t>　　エントリーは、通信記録会対象者で、S14は、必ず1種目以上は通信記録会対象種目にエントリーすることを原則とする。</t>
    <rPh sb="9" eb="17">
      <t>ツウシンキロクカイタイショウシャ</t>
    </rPh>
    <rPh sb="24" eb="25">
      <t>カナラ</t>
    </rPh>
    <rPh sb="27" eb="29">
      <t>シュモク</t>
    </rPh>
    <rPh sb="29" eb="31">
      <t>イジョウ</t>
    </rPh>
    <rPh sb="32" eb="37">
      <t>ツウシンキロクカイ</t>
    </rPh>
    <rPh sb="37" eb="41">
      <t>タイショウシュモク</t>
    </rPh>
    <rPh sb="52" eb="54">
      <t>ゲンソク</t>
    </rPh>
    <phoneticPr fontId="3"/>
  </si>
  <si>
    <t>　　S15の選手は、50ｍ自由形のみ通信記録会対象種目で、それ以外は公認記録会となる（要項参照）</t>
    <rPh sb="6" eb="8">
      <t>センシュ</t>
    </rPh>
    <rPh sb="13" eb="16">
      <t>ジユウガタ</t>
    </rPh>
    <rPh sb="18" eb="23">
      <t>ツウシンキロクカイ</t>
    </rPh>
    <rPh sb="23" eb="27">
      <t>タイショウシュモク</t>
    </rPh>
    <rPh sb="31" eb="33">
      <t>イガイ</t>
    </rPh>
    <rPh sb="34" eb="39">
      <t>コウニンキロクカイ</t>
    </rPh>
    <rPh sb="43" eb="45">
      <t>ヨウコウ</t>
    </rPh>
    <rPh sb="45" eb="47">
      <t>サンショウ</t>
    </rPh>
    <phoneticPr fontId="3"/>
  </si>
  <si>
    <t>　　クラス入力は、それぞれのクラスを入力。オープン参加の方は○○（未登録）を選択してください。</t>
    <rPh sb="5" eb="7">
      <t>ニュウリョク</t>
    </rPh>
    <rPh sb="18" eb="20">
      <t>ニュウリョク</t>
    </rPh>
    <rPh sb="25" eb="27">
      <t>サンカ</t>
    </rPh>
    <rPh sb="28" eb="29">
      <t>カタ</t>
    </rPh>
    <rPh sb="33" eb="36">
      <t>ミトウロク</t>
    </rPh>
    <rPh sb="38" eb="40">
      <t>センタク</t>
    </rPh>
    <phoneticPr fontId="3"/>
  </si>
  <si>
    <t>　　プログラム（1,000円）は、希望者のみとなりますが、1人1部の購入にご協力をよろしくお願いします。</t>
    <rPh sb="13" eb="14">
      <t>エン</t>
    </rPh>
    <rPh sb="17" eb="20">
      <t>キボウシャ</t>
    </rPh>
    <rPh sb="30" eb="31">
      <t>ヒト</t>
    </rPh>
    <rPh sb="32" eb="33">
      <t>ブ</t>
    </rPh>
    <rPh sb="34" eb="36">
      <t>コウニュウ</t>
    </rPh>
    <rPh sb="38" eb="40">
      <t>キョウリョク</t>
    </rPh>
    <rPh sb="46" eb="47">
      <t>ネガ</t>
    </rPh>
    <phoneticPr fontId="3"/>
  </si>
  <si>
    <t>　　弁当（８５０円）の注文希望者はその数量を入力してください。該当選手名で引換券を受付にて配布しますので、引率等の方の分は、</t>
    <rPh sb="2" eb="4">
      <t>ベントウ</t>
    </rPh>
    <rPh sb="8" eb="9">
      <t>エン</t>
    </rPh>
    <rPh sb="11" eb="16">
      <t>チュウモンキボウシャ</t>
    </rPh>
    <rPh sb="19" eb="21">
      <t>スウリョウ</t>
    </rPh>
    <rPh sb="22" eb="24">
      <t>ニュウリョク</t>
    </rPh>
    <rPh sb="31" eb="33">
      <t>ガイトウ</t>
    </rPh>
    <rPh sb="33" eb="36">
      <t>センシュメイ</t>
    </rPh>
    <rPh sb="37" eb="40">
      <t>ヒキカエケン</t>
    </rPh>
    <rPh sb="41" eb="43">
      <t>ウケツケ</t>
    </rPh>
    <rPh sb="45" eb="47">
      <t>ハイフ</t>
    </rPh>
    <rPh sb="53" eb="56">
      <t>インソツトウ</t>
    </rPh>
    <rPh sb="57" eb="58">
      <t>カタ</t>
    </rPh>
    <rPh sb="59" eb="60">
      <t>ブン</t>
    </rPh>
    <phoneticPr fontId="3"/>
  </si>
  <si>
    <t>身近な選手のお名前の行に入力をお願いします。</t>
    <rPh sb="0" eb="2">
      <t>ミジカ</t>
    </rPh>
    <rPh sb="3" eb="5">
      <t>センシュ</t>
    </rPh>
    <rPh sb="7" eb="9">
      <t>ナマエ</t>
    </rPh>
    <rPh sb="10" eb="11">
      <t>ギョウ</t>
    </rPh>
    <rPh sb="12" eb="14">
      <t>ニュウリョク</t>
    </rPh>
    <rPh sb="16" eb="17">
      <t>ネガ</t>
    </rPh>
    <phoneticPr fontId="3"/>
  </si>
  <si>
    <t>　　協賛金への御協力いただける方は金額の入力をよろしくお願いします。　</t>
    <rPh sb="2" eb="5">
      <t>キョウサンキン</t>
    </rPh>
    <rPh sb="7" eb="10">
      <t>ゴキョウリョク</t>
    </rPh>
    <rPh sb="15" eb="16">
      <t>カタ</t>
    </rPh>
    <rPh sb="17" eb="19">
      <t>キンガク</t>
    </rPh>
    <rPh sb="20" eb="22">
      <t>ニュウリョク</t>
    </rPh>
    <rPh sb="28" eb="29">
      <t>ネガ</t>
    </rPh>
    <phoneticPr fontId="3"/>
  </si>
  <si>
    <t>５．本Excelファイルのタイトルを、カッコ内をチーム名【○○スイミング】と変更して申込をよろしくお願いします。</t>
    <rPh sb="2" eb="3">
      <t>ホン</t>
    </rPh>
    <rPh sb="22" eb="23">
      <t>ナイ</t>
    </rPh>
    <rPh sb="27" eb="28">
      <t>メイ</t>
    </rPh>
    <rPh sb="38" eb="40">
      <t>ヘンコウ</t>
    </rPh>
    <rPh sb="42" eb="44">
      <t>モウシコミ</t>
    </rPh>
    <rPh sb="50" eb="51">
      <t>ネガ</t>
    </rPh>
    <phoneticPr fontId="3"/>
  </si>
  <si>
    <t>★プリントアウトして手書きされる方は、「個人登録者用」の申込用紙を印刷して提出してください。</t>
    <rPh sb="10" eb="12">
      <t>テガ</t>
    </rPh>
    <rPh sb="16" eb="17">
      <t>カタ</t>
    </rPh>
    <rPh sb="20" eb="22">
      <t>コジン</t>
    </rPh>
    <rPh sb="22" eb="26">
      <t>トウロクシャヨウ</t>
    </rPh>
    <rPh sb="28" eb="32">
      <t>モウシコミヨウシ</t>
    </rPh>
    <rPh sb="33" eb="35">
      <t>インサツ</t>
    </rPh>
    <rPh sb="37" eb="39">
      <t>テイシュツ</t>
    </rPh>
    <phoneticPr fontId="3"/>
  </si>
  <si>
    <t>JPSF会費</t>
    <rPh sb="4" eb="6">
      <t>カイヒ</t>
    </rPh>
    <phoneticPr fontId="3"/>
  </si>
  <si>
    <t>プログラム</t>
    <phoneticPr fontId="3"/>
  </si>
  <si>
    <t>JSFPと九州会員でJPSF参加会員登録済み</t>
    <rPh sb="5" eb="9">
      <t>キュウシュウカイイン</t>
    </rPh>
    <rPh sb="14" eb="18">
      <t>サンカカイイン</t>
    </rPh>
    <rPh sb="18" eb="21">
      <t>トウロクズ</t>
    </rPh>
    <phoneticPr fontId="3"/>
  </si>
  <si>
    <t>JSFPと九州会員でJPSF参加会員申込</t>
    <rPh sb="5" eb="9">
      <t>キュウシュウカイイン</t>
    </rPh>
    <rPh sb="18" eb="20">
      <t>モウシコミ</t>
    </rPh>
    <phoneticPr fontId="3"/>
  </si>
  <si>
    <t>参加費</t>
    <rPh sb="0" eb="3">
      <t>サンカヒ</t>
    </rPh>
    <phoneticPr fontId="3"/>
  </si>
  <si>
    <t>計算表（自動計算）</t>
    <rPh sb="0" eb="3">
      <t>ケイサンヒョウ</t>
    </rPh>
    <rPh sb="4" eb="6">
      <t>ジドウ</t>
    </rPh>
    <rPh sb="6" eb="8">
      <t>ケイサン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</si>
</sst>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9]00&quot;.&quot;00;##&quot;:&quot;00&quot;.&quot;00"/>
    <numFmt numFmtId="177" formatCode="#,###"/>
    <numFmt numFmtId="178" formatCode="#,##0_ "/>
  </numFmts>
  <fonts count="4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游ゴシック"/>
      <family val="3"/>
      <charset val="128"/>
    </font>
    <font>
      <sz val="12"/>
      <name val="游ゴシック"/>
      <family val="3"/>
      <charset val="128"/>
    </font>
    <font>
      <sz val="20"/>
      <name val="游ゴシック"/>
      <family val="3"/>
      <charset val="128"/>
    </font>
    <font>
      <sz val="14"/>
      <name val="游ゴシック"/>
      <family val="3"/>
      <charset val="128"/>
    </font>
    <font>
      <sz val="6"/>
      <name val="ＭＳ Ｐゴシック"/>
      <family val="3"/>
      <charset val="128"/>
    </font>
    <font>
      <b/>
      <sz val="18"/>
      <name val="游ゴシック"/>
      <family val="3"/>
      <charset val="128"/>
    </font>
    <font>
      <b/>
      <sz val="11"/>
      <name val="游ゴシック"/>
      <family val="3"/>
      <charset val="128"/>
    </font>
    <font>
      <sz val="10"/>
      <color indexed="8"/>
      <name val="游ゴシック"/>
      <family val="3"/>
      <charset val="128"/>
    </font>
    <font>
      <b/>
      <u/>
      <sz val="10"/>
      <color indexed="8"/>
      <name val="游ゴシック"/>
      <family val="3"/>
      <charset val="128"/>
    </font>
    <font>
      <sz val="16"/>
      <name val="ＭＳ Ｐゴシック"/>
      <family val="3"/>
      <charset val="128"/>
    </font>
    <font>
      <u/>
      <sz val="11"/>
      <color theme="10"/>
      <name val="ＭＳ Ｐゴシック"/>
      <family val="3"/>
      <charset val="128"/>
    </font>
    <font>
      <sz val="20"/>
      <color theme="1"/>
      <name val="游ゴシック"/>
      <family val="3"/>
      <charset val="128"/>
    </font>
    <font>
      <sz val="12"/>
      <color theme="1"/>
      <name val="游ゴシック"/>
      <family val="3"/>
      <charset val="128"/>
    </font>
    <font>
      <sz val="11"/>
      <color theme="1"/>
      <name val="游ゴシック"/>
      <family val="3"/>
      <charset val="128"/>
    </font>
    <font>
      <sz val="14"/>
      <color theme="1"/>
      <name val="游ゴシック"/>
      <family val="3"/>
      <charset val="128"/>
    </font>
    <font>
      <sz val="10"/>
      <color theme="1"/>
      <name val="ＭＳ Ｐゴシック"/>
      <family val="3"/>
      <charset val="128"/>
      <scheme val="major"/>
    </font>
    <font>
      <sz val="16"/>
      <color theme="1"/>
      <name val="游ゴシック"/>
      <family val="3"/>
      <charset val="128"/>
    </font>
    <font>
      <sz val="10"/>
      <color theme="1"/>
      <name val="游ゴシック"/>
      <family val="3"/>
      <charset val="128"/>
    </font>
    <font>
      <b/>
      <sz val="9"/>
      <color indexed="81"/>
      <name val="MS P ゴシック"/>
      <family val="3"/>
      <charset val="128"/>
    </font>
    <font>
      <sz val="12"/>
      <name val="ＭＳ Ｐゴシック"/>
      <family val="3"/>
      <charset val="128"/>
    </font>
    <font>
      <sz val="20"/>
      <name val="ＭＳ Ｐゴシック"/>
      <family val="3"/>
      <charset val="128"/>
    </font>
    <font>
      <sz val="11"/>
      <color rgb="FFFF0000"/>
      <name val="ＭＳ Ｐゴシック"/>
      <family val="3"/>
      <charset val="128"/>
    </font>
    <font>
      <sz val="16"/>
      <color rgb="FFFF0000"/>
      <name val="ＭＳ Ｐゴシック"/>
      <family val="3"/>
      <charset val="128"/>
    </font>
    <font>
      <sz val="18"/>
      <color rgb="FFFF0000"/>
      <name val="ＭＳ Ｐゴシック"/>
      <family val="3"/>
      <charset val="128"/>
    </font>
    <font>
      <sz val="10"/>
      <name val="ＭＳ Ｐゴシック"/>
      <family val="3"/>
      <charset val="128"/>
    </font>
    <font>
      <b/>
      <sz val="11"/>
      <color rgb="FFFF0000"/>
      <name val="ＭＳ Ｐゴシック"/>
      <family val="3"/>
      <charset val="128"/>
    </font>
    <font>
      <b/>
      <sz val="20"/>
      <name val="HGPｺﾞｼｯｸM"/>
      <family val="3"/>
      <charset val="128"/>
    </font>
    <font>
      <b/>
      <sz val="16"/>
      <name val="HGPｺﾞｼｯｸM"/>
      <family val="3"/>
      <charset val="128"/>
    </font>
    <font>
      <b/>
      <sz val="18"/>
      <name val="HGPｺﾞｼｯｸM"/>
      <family val="3"/>
      <charset val="128"/>
    </font>
    <font>
      <sz val="6"/>
      <name val="ＭＳ Ｐゴシック"/>
      <family val="2"/>
      <charset val="128"/>
      <scheme val="minor"/>
    </font>
    <font>
      <sz val="14"/>
      <color theme="1"/>
      <name val="HGPｺﾞｼｯｸM"/>
      <family val="3"/>
      <charset val="128"/>
    </font>
    <font>
      <sz val="20"/>
      <color theme="1"/>
      <name val="HGPｺﾞｼｯｸM"/>
      <family val="3"/>
      <charset val="128"/>
    </font>
    <font>
      <sz val="9"/>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color theme="1"/>
      <name val="ＭＳ Ｐゴシック"/>
      <family val="2"/>
      <charset val="128"/>
      <scheme val="minor"/>
    </font>
  </fonts>
  <fills count="9">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FFFF99"/>
        <bgColor indexed="64"/>
      </patternFill>
    </fill>
    <fill>
      <patternFill patternType="solid">
        <fgColor rgb="FF92D050"/>
        <bgColor indexed="64"/>
      </patternFill>
    </fill>
    <fill>
      <patternFill patternType="solid">
        <fgColor theme="0" tint="-4.9989318521683403E-2"/>
        <bgColor indexed="64"/>
      </patternFill>
    </fill>
  </fills>
  <borders count="50">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medium">
        <color indexed="64"/>
      </left>
      <right/>
      <top/>
      <bottom/>
      <diagonal/>
    </border>
    <border>
      <left/>
      <right style="medium">
        <color indexed="64"/>
      </right>
      <top/>
      <bottom/>
      <diagonal/>
    </border>
    <border>
      <left/>
      <right/>
      <top/>
      <bottom style="hair">
        <color indexed="64"/>
      </bottom>
      <diagonal/>
    </border>
    <border>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ouble">
        <color indexed="64"/>
      </right>
      <top style="thin">
        <color indexed="64"/>
      </top>
      <bottom style="thin">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thin">
        <color auto="1"/>
      </left>
      <right style="thin">
        <color auto="1"/>
      </right>
      <top/>
      <bottom/>
      <diagonal/>
    </border>
    <border>
      <left style="thin">
        <color auto="1"/>
      </left>
      <right style="thin">
        <color auto="1"/>
      </right>
      <top style="thin">
        <color auto="1"/>
      </top>
      <bottom/>
      <diagonal/>
    </border>
  </borders>
  <cellStyleXfs count="5">
    <xf numFmtId="0" fontId="0" fillId="0" borderId="0"/>
    <xf numFmtId="0" fontId="14" fillId="0" borderId="0" applyNumberFormat="0" applyFill="0" applyBorder="0" applyAlignment="0" applyProtection="0"/>
    <xf numFmtId="38" fontId="2" fillId="0" borderId="0" applyFont="0" applyFill="0" applyBorder="0" applyAlignment="0" applyProtection="0"/>
    <xf numFmtId="0" fontId="2" fillId="0" borderId="0">
      <alignment vertical="center"/>
    </xf>
    <xf numFmtId="0" fontId="1" fillId="0" borderId="0">
      <alignment vertical="center"/>
    </xf>
  </cellStyleXfs>
  <cellXfs count="357">
    <xf numFmtId="0" fontId="0" fillId="0" borderId="0" xfId="0"/>
    <xf numFmtId="0" fontId="7" fillId="0" borderId="0" xfId="2" applyNumberFormat="1" applyFont="1" applyFill="1" applyBorder="1" applyAlignment="1">
      <alignment vertical="center" shrinkToFit="1"/>
    </xf>
    <xf numFmtId="3" fontId="5" fillId="0" borderId="0" xfId="0" applyNumberFormat="1" applyFont="1" applyAlignment="1">
      <alignment vertical="center" shrinkToFit="1"/>
    </xf>
    <xf numFmtId="0" fontId="4" fillId="0" borderId="0" xfId="0" applyFont="1"/>
    <xf numFmtId="0" fontId="15" fillId="0" borderId="0" xfId="0" applyFont="1" applyAlignment="1">
      <alignment horizontal="center" vertical="top"/>
    </xf>
    <xf numFmtId="0" fontId="16" fillId="0" borderId="8" xfId="0" applyFont="1" applyBorder="1" applyAlignment="1">
      <alignment vertical="center"/>
    </xf>
    <xf numFmtId="0" fontId="17" fillId="0" borderId="0" xfId="0" applyFont="1" applyAlignment="1">
      <alignment vertical="center"/>
    </xf>
    <xf numFmtId="38" fontId="17" fillId="0" borderId="0" xfId="2" applyFont="1" applyAlignment="1">
      <alignment vertical="center"/>
    </xf>
    <xf numFmtId="0" fontId="18" fillId="0" borderId="0" xfId="0" applyFont="1" applyAlignment="1">
      <alignment horizontal="center" vertical="center"/>
    </xf>
    <xf numFmtId="0" fontId="15" fillId="0" borderId="0" xfId="0" applyFont="1" applyAlignment="1">
      <alignment horizontal="center" vertical="center" shrinkToFit="1"/>
    </xf>
    <xf numFmtId="38" fontId="15" fillId="0" borderId="0" xfId="2" applyFont="1" applyBorder="1" applyAlignment="1">
      <alignment horizontal="right" vertical="center"/>
    </xf>
    <xf numFmtId="38" fontId="15" fillId="0" borderId="0" xfId="2" applyFont="1" applyBorder="1" applyAlignment="1">
      <alignment horizontal="center" vertical="center" shrinkToFit="1"/>
    </xf>
    <xf numFmtId="0" fontId="18" fillId="0" borderId="0" xfId="0" applyFont="1" applyAlignment="1">
      <alignment vertical="center" shrinkToFit="1"/>
    </xf>
    <xf numFmtId="0" fontId="4" fillId="0" borderId="8" xfId="0" applyFont="1" applyBorder="1"/>
    <xf numFmtId="0" fontId="4" fillId="0" borderId="3" xfId="0" applyFont="1" applyBorder="1"/>
    <xf numFmtId="0" fontId="4" fillId="0" borderId="6" xfId="0" applyFont="1" applyBorder="1"/>
    <xf numFmtId="0" fontId="4" fillId="0" borderId="9" xfId="0" applyFont="1" applyBorder="1"/>
    <xf numFmtId="0" fontId="4" fillId="0" borderId="1" xfId="0" applyFont="1" applyBorder="1"/>
    <xf numFmtId="0" fontId="4" fillId="0" borderId="10" xfId="0" applyFont="1" applyBorder="1"/>
    <xf numFmtId="0" fontId="4" fillId="0" borderId="4" xfId="0" applyFont="1" applyBorder="1"/>
    <xf numFmtId="0" fontId="4" fillId="0" borderId="7" xfId="0" applyFont="1" applyBorder="1"/>
    <xf numFmtId="38" fontId="4" fillId="0" borderId="0" xfId="0" applyNumberFormat="1" applyFont="1"/>
    <xf numFmtId="0" fontId="0" fillId="0" borderId="0" xfId="0" applyAlignment="1" applyProtection="1">
      <alignment shrinkToFit="1"/>
      <protection locked="0"/>
    </xf>
    <xf numFmtId="57" fontId="0" fillId="0" borderId="0" xfId="0" applyNumberFormat="1" applyAlignment="1" applyProtection="1">
      <alignment shrinkToFit="1"/>
      <protection locked="0"/>
    </xf>
    <xf numFmtId="0" fontId="13" fillId="2" borderId="0" xfId="0" applyFont="1" applyFill="1" applyAlignment="1" applyProtection="1">
      <alignment shrinkToFit="1"/>
      <protection locked="0"/>
    </xf>
    <xf numFmtId="0" fontId="13" fillId="2" borderId="0" xfId="0" applyFont="1" applyFill="1" applyAlignment="1" applyProtection="1">
      <alignment horizontal="center" shrinkToFit="1"/>
      <protection locked="0"/>
    </xf>
    <xf numFmtId="0" fontId="13" fillId="3" borderId="30" xfId="0" applyFont="1" applyFill="1" applyBorder="1" applyAlignment="1" applyProtection="1">
      <alignment horizontal="center" shrinkToFit="1"/>
      <protection locked="0"/>
    </xf>
    <xf numFmtId="0" fontId="13" fillId="3" borderId="5" xfId="0" applyFont="1" applyFill="1" applyBorder="1" applyAlignment="1" applyProtection="1">
      <alignment horizontal="center" shrinkToFit="1"/>
      <protection locked="0"/>
    </xf>
    <xf numFmtId="0" fontId="13" fillId="3" borderId="31" xfId="0" applyFont="1" applyFill="1" applyBorder="1" applyAlignment="1" applyProtection="1">
      <alignment horizontal="center" shrinkToFit="1"/>
      <protection locked="0"/>
    </xf>
    <xf numFmtId="0" fontId="13" fillId="3" borderId="29" xfId="0" applyFont="1" applyFill="1" applyBorder="1" applyAlignment="1" applyProtection="1">
      <alignment horizontal="center" shrinkToFit="1"/>
      <protection locked="0"/>
    </xf>
    <xf numFmtId="0" fontId="13" fillId="3" borderId="2" xfId="0" applyFont="1" applyFill="1" applyBorder="1" applyAlignment="1" applyProtection="1">
      <alignment horizontal="center" shrinkToFit="1"/>
      <protection locked="0"/>
    </xf>
    <xf numFmtId="0" fontId="13" fillId="5" borderId="30" xfId="0" applyFont="1" applyFill="1" applyBorder="1" applyAlignment="1" applyProtection="1">
      <alignment horizontal="center" shrinkToFit="1"/>
      <protection locked="0"/>
    </xf>
    <xf numFmtId="0" fontId="13" fillId="5" borderId="31" xfId="0" applyFont="1" applyFill="1" applyBorder="1" applyAlignment="1" applyProtection="1">
      <alignment horizontal="center" shrinkToFit="1"/>
      <protection locked="0"/>
    </xf>
    <xf numFmtId="0" fontId="23" fillId="6" borderId="5" xfId="0" applyFont="1" applyFill="1" applyBorder="1" applyAlignment="1" applyProtection="1">
      <alignment horizontal="center" vertical="center" wrapText="1" shrinkToFit="1"/>
      <protection locked="0"/>
    </xf>
    <xf numFmtId="0" fontId="23" fillId="6" borderId="31" xfId="0" applyFont="1" applyFill="1" applyBorder="1" applyAlignment="1" applyProtection="1">
      <alignment horizontal="center" vertical="center" wrapText="1" shrinkToFit="1"/>
      <protection locked="0"/>
    </xf>
    <xf numFmtId="0" fontId="13" fillId="2" borderId="36" xfId="0" applyFont="1" applyFill="1" applyBorder="1" applyAlignment="1" applyProtection="1">
      <alignment horizontal="center" shrinkToFit="1"/>
      <protection locked="0"/>
    </xf>
    <xf numFmtId="0" fontId="0" fillId="0" borderId="5" xfId="0" applyBorder="1" applyAlignment="1" applyProtection="1">
      <alignment horizontal="right" shrinkToFit="1"/>
      <protection locked="0"/>
    </xf>
    <xf numFmtId="0" fontId="0" fillId="0" borderId="5" xfId="0" applyBorder="1" applyAlignment="1" applyProtection="1">
      <alignment shrinkToFit="1"/>
      <protection locked="0"/>
    </xf>
    <xf numFmtId="0" fontId="0" fillId="0" borderId="5" xfId="0" applyBorder="1" applyAlignment="1" applyProtection="1">
      <alignment horizontal="center" shrinkToFit="1"/>
      <protection locked="0"/>
    </xf>
    <xf numFmtId="14" fontId="0" fillId="0" borderId="5" xfId="0" applyNumberFormat="1" applyBorder="1" applyAlignment="1" applyProtection="1">
      <alignment horizontal="center" shrinkToFit="1"/>
      <protection locked="0"/>
    </xf>
    <xf numFmtId="0" fontId="0" fillId="3" borderId="30" xfId="0" applyFill="1" applyBorder="1" applyAlignment="1" applyProtection="1">
      <alignment horizontal="center" shrinkToFit="1"/>
      <protection locked="0"/>
    </xf>
    <xf numFmtId="0" fontId="0" fillId="3" borderId="5" xfId="0" applyFill="1" applyBorder="1" applyAlignment="1" applyProtection="1">
      <alignment shrinkToFit="1"/>
      <protection locked="0"/>
    </xf>
    <xf numFmtId="176" fontId="19" fillId="3" borderId="31" xfId="0" applyNumberFormat="1" applyFont="1" applyFill="1" applyBorder="1" applyAlignment="1" applyProtection="1">
      <alignment horizontal="right" vertical="center" shrinkToFit="1"/>
      <protection locked="0"/>
    </xf>
    <xf numFmtId="176" fontId="19" fillId="3" borderId="2" xfId="0" applyNumberFormat="1" applyFont="1" applyFill="1" applyBorder="1" applyAlignment="1" applyProtection="1">
      <alignment horizontal="right" vertical="center" shrinkToFit="1"/>
      <protection locked="0"/>
    </xf>
    <xf numFmtId="176" fontId="19" fillId="5" borderId="30" xfId="0" applyNumberFormat="1" applyFont="1" applyFill="1" applyBorder="1" applyAlignment="1" applyProtection="1">
      <alignment horizontal="center" vertical="center" shrinkToFit="1"/>
      <protection locked="0"/>
    </xf>
    <xf numFmtId="176" fontId="19" fillId="5" borderId="31" xfId="0" applyNumberFormat="1" applyFont="1" applyFill="1" applyBorder="1" applyAlignment="1" applyProtection="1">
      <alignment horizontal="center" vertical="center" shrinkToFit="1"/>
      <protection locked="0"/>
    </xf>
    <xf numFmtId="0" fontId="19" fillId="6" borderId="5" xfId="0" applyFont="1" applyFill="1" applyBorder="1" applyAlignment="1" applyProtection="1">
      <alignment horizontal="center" vertical="center" shrinkToFit="1"/>
      <protection locked="0"/>
    </xf>
    <xf numFmtId="0" fontId="19" fillId="6" borderId="31" xfId="0" applyFont="1" applyFill="1" applyBorder="1" applyAlignment="1" applyProtection="1">
      <alignment horizontal="center" vertical="center" shrinkToFit="1"/>
      <protection locked="0"/>
    </xf>
    <xf numFmtId="0" fontId="0" fillId="3" borderId="30" xfId="0" applyFill="1" applyBorder="1" applyAlignment="1" applyProtection="1">
      <alignment shrinkToFit="1"/>
      <protection locked="0"/>
    </xf>
    <xf numFmtId="0" fontId="0" fillId="3" borderId="31" xfId="0" applyFill="1" applyBorder="1" applyAlignment="1" applyProtection="1">
      <alignment shrinkToFit="1"/>
      <protection locked="0"/>
    </xf>
    <xf numFmtId="0" fontId="0" fillId="2" borderId="36" xfId="0" applyFill="1" applyBorder="1" applyAlignment="1" applyProtection="1">
      <alignment shrinkToFit="1"/>
      <protection locked="0"/>
    </xf>
    <xf numFmtId="0" fontId="0" fillId="0" borderId="5" xfId="0" applyBorder="1" applyAlignment="1" applyProtection="1">
      <alignment vertical="center" shrinkToFit="1"/>
      <protection locked="0"/>
    </xf>
    <xf numFmtId="14" fontId="0" fillId="0" borderId="5" xfId="0" applyNumberFormat="1"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0" fillId="3" borderId="30" xfId="0" applyFill="1" applyBorder="1" applyAlignment="1" applyProtection="1">
      <alignment horizontal="center" vertical="center" shrinkToFit="1"/>
      <protection locked="0"/>
    </xf>
    <xf numFmtId="0" fontId="0" fillId="3" borderId="5" xfId="0" applyFill="1" applyBorder="1" applyAlignment="1" applyProtection="1">
      <alignment vertical="center" shrinkToFit="1"/>
      <protection locked="0"/>
    </xf>
    <xf numFmtId="0" fontId="0" fillId="5" borderId="30" xfId="0" applyFill="1" applyBorder="1" applyAlignment="1" applyProtection="1">
      <alignment vertical="center" shrinkToFit="1"/>
      <protection locked="0"/>
    </xf>
    <xf numFmtId="0" fontId="0" fillId="5" borderId="31" xfId="0" applyFill="1" applyBorder="1" applyAlignment="1" applyProtection="1">
      <alignment vertical="center" shrinkToFit="1"/>
      <protection locked="0"/>
    </xf>
    <xf numFmtId="0" fontId="0" fillId="0" borderId="0" xfId="0" applyAlignment="1" applyProtection="1">
      <alignment horizontal="center" shrinkToFit="1"/>
      <protection locked="0"/>
    </xf>
    <xf numFmtId="0" fontId="0" fillId="0" borderId="5" xfId="0" applyBorder="1" applyAlignment="1">
      <alignment horizontal="center" shrinkToFit="1"/>
    </xf>
    <xf numFmtId="0" fontId="0" fillId="0" borderId="5" xfId="0" applyBorder="1" applyAlignment="1">
      <alignment horizontal="center" vertical="center" shrinkToFit="1"/>
    </xf>
    <xf numFmtId="0" fontId="0" fillId="7" borderId="30" xfId="0" applyFill="1" applyBorder="1" applyAlignment="1">
      <alignment horizontal="center" shrinkToFit="1"/>
    </xf>
    <xf numFmtId="0" fontId="28" fillId="7" borderId="30" xfId="0" applyFont="1" applyFill="1" applyBorder="1" applyAlignment="1">
      <alignment horizontal="center" shrinkToFit="1"/>
    </xf>
    <xf numFmtId="0" fontId="0" fillId="7" borderId="29" xfId="0" applyFill="1" applyBorder="1" applyAlignment="1">
      <alignment shrinkToFit="1"/>
    </xf>
    <xf numFmtId="0" fontId="0" fillId="7" borderId="5" xfId="0" applyFill="1" applyBorder="1" applyAlignment="1">
      <alignment shrinkToFit="1"/>
    </xf>
    <xf numFmtId="177" fontId="0" fillId="0" borderId="0" xfId="0" applyNumberFormat="1"/>
    <xf numFmtId="0" fontId="0" fillId="0" borderId="27" xfId="0" applyBorder="1" applyAlignment="1" applyProtection="1">
      <alignment vertical="center" shrinkToFit="1"/>
      <protection locked="0"/>
    </xf>
    <xf numFmtId="14" fontId="0" fillId="0" borderId="27" xfId="0" applyNumberFormat="1" applyBorder="1" applyAlignment="1" applyProtection="1">
      <alignment horizontal="center" vertical="center" shrinkToFit="1"/>
      <protection locked="0"/>
    </xf>
    <xf numFmtId="0" fontId="0" fillId="0" borderId="27" xfId="0" applyBorder="1" applyAlignment="1">
      <alignment horizontal="center" vertical="center" shrinkToFit="1"/>
    </xf>
    <xf numFmtId="0" fontId="0" fillId="0" borderId="10" xfId="0" applyBorder="1" applyAlignment="1" applyProtection="1">
      <alignment horizontal="center" vertical="center" shrinkToFit="1"/>
      <protection locked="0"/>
    </xf>
    <xf numFmtId="0" fontId="0" fillId="3" borderId="27" xfId="0" applyFill="1" applyBorder="1" applyAlignment="1" applyProtection="1">
      <alignment shrinkToFit="1"/>
      <protection locked="0"/>
    </xf>
    <xf numFmtId="176" fontId="19" fillId="3" borderId="35" xfId="0" applyNumberFormat="1" applyFont="1" applyFill="1" applyBorder="1" applyAlignment="1" applyProtection="1">
      <alignment horizontal="right" vertical="center" shrinkToFit="1"/>
      <protection locked="0"/>
    </xf>
    <xf numFmtId="176" fontId="19" fillId="3" borderId="10" xfId="0" applyNumberFormat="1" applyFont="1" applyFill="1" applyBorder="1" applyAlignment="1" applyProtection="1">
      <alignment horizontal="right" vertical="center" shrinkToFit="1"/>
      <protection locked="0"/>
    </xf>
    <xf numFmtId="0" fontId="0" fillId="5" borderId="34" xfId="0" applyFill="1" applyBorder="1" applyAlignment="1" applyProtection="1">
      <alignment vertical="center" shrinkToFit="1"/>
      <protection locked="0"/>
    </xf>
    <xf numFmtId="0" fontId="0" fillId="5" borderId="35" xfId="0" applyFill="1" applyBorder="1" applyAlignment="1" applyProtection="1">
      <alignment vertical="center" shrinkToFit="1"/>
      <protection locked="0"/>
    </xf>
    <xf numFmtId="0" fontId="0" fillId="3" borderId="34" xfId="0" applyFill="1" applyBorder="1" applyAlignment="1" applyProtection="1">
      <alignment shrinkToFit="1"/>
      <protection locked="0"/>
    </xf>
    <xf numFmtId="0" fontId="0" fillId="3" borderId="35" xfId="0" applyFill="1" applyBorder="1" applyAlignment="1" applyProtection="1">
      <alignment shrinkToFit="1"/>
      <protection locked="0"/>
    </xf>
    <xf numFmtId="0" fontId="0" fillId="2" borderId="32" xfId="0" applyFill="1" applyBorder="1" applyAlignment="1" applyProtection="1">
      <alignment shrinkToFit="1"/>
      <protection locked="0"/>
    </xf>
    <xf numFmtId="0" fontId="0" fillId="7" borderId="34" xfId="0" applyFill="1" applyBorder="1" applyAlignment="1">
      <alignment horizontal="center" shrinkToFit="1"/>
    </xf>
    <xf numFmtId="0" fontId="0" fillId="7" borderId="7" xfId="0" applyFill="1" applyBorder="1" applyAlignment="1">
      <alignment shrinkToFit="1"/>
    </xf>
    <xf numFmtId="0" fontId="0" fillId="7" borderId="27" xfId="0" applyFill="1" applyBorder="1" applyAlignment="1">
      <alignment shrinkToFit="1"/>
    </xf>
    <xf numFmtId="0" fontId="0" fillId="0" borderId="37" xfId="0" applyBorder="1" applyAlignment="1" applyProtection="1">
      <alignment horizontal="right" shrinkToFit="1"/>
      <protection locked="0"/>
    </xf>
    <xf numFmtId="0" fontId="0" fillId="0" borderId="37" xfId="0" applyBorder="1" applyAlignment="1" applyProtection="1">
      <alignment shrinkToFit="1"/>
      <protection locked="0"/>
    </xf>
    <xf numFmtId="0" fontId="0" fillId="0" borderId="37" xfId="0" applyBorder="1" applyAlignment="1" applyProtection="1">
      <alignment horizontal="center" shrinkToFit="1"/>
      <protection locked="0"/>
    </xf>
    <xf numFmtId="14" fontId="0" fillId="0" borderId="37" xfId="0" applyNumberFormat="1" applyBorder="1" applyAlignment="1" applyProtection="1">
      <alignment horizontal="center" shrinkToFit="1"/>
      <protection locked="0"/>
    </xf>
    <xf numFmtId="0" fontId="0" fillId="0" borderId="37" xfId="0" applyBorder="1" applyAlignment="1">
      <alignment horizontal="center" shrinkToFit="1"/>
    </xf>
    <xf numFmtId="0" fontId="0" fillId="3" borderId="39" xfId="0" applyFill="1" applyBorder="1" applyAlignment="1" applyProtection="1">
      <alignment horizontal="center" shrinkToFit="1"/>
      <protection locked="0"/>
    </xf>
    <xf numFmtId="0" fontId="0" fillId="3" borderId="37" xfId="0" applyFill="1" applyBorder="1" applyAlignment="1" applyProtection="1">
      <alignment shrinkToFit="1"/>
      <protection locked="0"/>
    </xf>
    <xf numFmtId="176" fontId="19" fillId="3" borderId="38" xfId="0" applyNumberFormat="1" applyFont="1" applyFill="1" applyBorder="1" applyAlignment="1" applyProtection="1">
      <alignment horizontal="right" vertical="center" shrinkToFit="1"/>
      <protection locked="0"/>
    </xf>
    <xf numFmtId="176" fontId="19" fillId="3" borderId="40" xfId="0" applyNumberFormat="1" applyFont="1" applyFill="1" applyBorder="1" applyAlignment="1" applyProtection="1">
      <alignment horizontal="right" vertical="center" shrinkToFit="1"/>
      <protection locked="0"/>
    </xf>
    <xf numFmtId="176" fontId="19" fillId="5" borderId="39" xfId="0" applyNumberFormat="1" applyFont="1" applyFill="1" applyBorder="1" applyAlignment="1" applyProtection="1">
      <alignment horizontal="center" vertical="center" shrinkToFit="1"/>
      <protection locked="0"/>
    </xf>
    <xf numFmtId="176" fontId="19" fillId="5" borderId="38" xfId="0" applyNumberFormat="1" applyFont="1" applyFill="1" applyBorder="1" applyAlignment="1" applyProtection="1">
      <alignment horizontal="center" vertical="center" shrinkToFit="1"/>
      <protection locked="0"/>
    </xf>
    <xf numFmtId="0" fontId="19" fillId="6" borderId="37" xfId="0" applyFont="1" applyFill="1" applyBorder="1" applyAlignment="1" applyProtection="1">
      <alignment horizontal="center" vertical="center" shrinkToFit="1"/>
      <protection locked="0"/>
    </xf>
    <xf numFmtId="0" fontId="19" fillId="6" borderId="38" xfId="0" applyFont="1" applyFill="1" applyBorder="1" applyAlignment="1" applyProtection="1">
      <alignment horizontal="center" vertical="center" shrinkToFit="1"/>
      <protection locked="0"/>
    </xf>
    <xf numFmtId="0" fontId="0" fillId="3" borderId="39" xfId="0" applyFill="1" applyBorder="1" applyAlignment="1" applyProtection="1">
      <alignment shrinkToFit="1"/>
      <protection locked="0"/>
    </xf>
    <xf numFmtId="0" fontId="0" fillId="3" borderId="38" xfId="0" applyFill="1" applyBorder="1" applyAlignment="1" applyProtection="1">
      <alignment shrinkToFit="1"/>
      <protection locked="0"/>
    </xf>
    <xf numFmtId="0" fontId="0" fillId="2" borderId="41" xfId="0" applyFill="1" applyBorder="1" applyAlignment="1" applyProtection="1">
      <alignment shrinkToFit="1"/>
      <protection locked="0"/>
    </xf>
    <xf numFmtId="0" fontId="0" fillId="3" borderId="34" xfId="0" applyFill="1" applyBorder="1" applyAlignment="1" applyProtection="1">
      <alignment horizontal="center" vertical="center" shrinkToFit="1"/>
      <protection locked="0"/>
    </xf>
    <xf numFmtId="0" fontId="0" fillId="3" borderId="27" xfId="0" applyFill="1" applyBorder="1" applyAlignment="1" applyProtection="1">
      <alignment vertical="center" shrinkToFit="1"/>
      <protection locked="0"/>
    </xf>
    <xf numFmtId="0" fontId="21" fillId="0" borderId="9" xfId="0" applyFont="1" applyBorder="1" applyAlignment="1">
      <alignment horizontal="left" vertical="center" wrapText="1"/>
    </xf>
    <xf numFmtId="0" fontId="21" fillId="0" borderId="0" xfId="0" applyFont="1" applyAlignment="1">
      <alignment horizontal="left" vertical="center" wrapText="1"/>
    </xf>
    <xf numFmtId="0" fontId="26" fillId="0" borderId="0" xfId="0" applyFont="1"/>
    <xf numFmtId="0" fontId="29" fillId="0" borderId="0" xfId="0" applyFont="1"/>
    <xf numFmtId="0" fontId="25" fillId="0" borderId="0" xfId="0" applyFont="1"/>
    <xf numFmtId="0" fontId="34" fillId="0" borderId="8" xfId="0" applyFont="1" applyBorder="1" applyAlignment="1">
      <alignment horizontal="center" vertical="center"/>
    </xf>
    <xf numFmtId="0" fontId="34" fillId="0" borderId="3" xfId="0" applyFont="1" applyBorder="1" applyAlignment="1">
      <alignment horizontal="center" vertical="center"/>
    </xf>
    <xf numFmtId="0" fontId="0" fillId="0" borderId="31" xfId="0" applyBorder="1" applyAlignment="1" applyProtection="1">
      <alignment horizontal="center" shrinkToFit="1"/>
      <protection locked="0"/>
    </xf>
    <xf numFmtId="0" fontId="0" fillId="0" borderId="31" xfId="0"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0" fillId="0" borderId="35" xfId="0" applyBorder="1" applyAlignment="1" applyProtection="1">
      <alignment horizontal="center" vertical="center" shrinkToFit="1"/>
      <protection locked="0"/>
    </xf>
    <xf numFmtId="0" fontId="25" fillId="2" borderId="36" xfId="0" applyFont="1" applyFill="1" applyBorder="1" applyAlignment="1" applyProtection="1">
      <alignment horizontal="center" shrinkToFit="1"/>
      <protection locked="0"/>
    </xf>
    <xf numFmtId="0" fontId="23" fillId="7" borderId="5" xfId="0" applyFont="1" applyFill="1" applyBorder="1" applyAlignment="1" applyProtection="1">
      <alignment horizontal="center" vertical="center" shrinkToFit="1"/>
      <protection locked="0"/>
    </xf>
    <xf numFmtId="0" fontId="0" fillId="0" borderId="0" xfId="0" applyAlignment="1" applyProtection="1">
      <alignment horizontal="right" shrinkToFit="1"/>
      <protection locked="0"/>
    </xf>
    <xf numFmtId="0" fontId="19" fillId="6" borderId="36" xfId="0" applyFont="1" applyFill="1" applyBorder="1" applyAlignment="1" applyProtection="1">
      <alignment horizontal="center" vertical="center" shrinkToFit="1"/>
      <protection locked="0"/>
    </xf>
    <xf numFmtId="0" fontId="23" fillId="6" borderId="2" xfId="0" applyFont="1" applyFill="1" applyBorder="1" applyAlignment="1" applyProtection="1">
      <alignment horizontal="center" vertical="center" wrapText="1" shrinkToFit="1"/>
      <protection locked="0"/>
    </xf>
    <xf numFmtId="0" fontId="23" fillId="6" borderId="36" xfId="0" applyFont="1" applyFill="1" applyBorder="1" applyAlignment="1" applyProtection="1">
      <alignment horizontal="center" vertical="center" wrapText="1" shrinkToFit="1"/>
      <protection locked="0"/>
    </xf>
    <xf numFmtId="0" fontId="19" fillId="6" borderId="2" xfId="0" applyFont="1" applyFill="1" applyBorder="1" applyAlignment="1" applyProtection="1">
      <alignment horizontal="center" vertical="center" shrinkToFit="1"/>
      <protection locked="0"/>
    </xf>
    <xf numFmtId="0" fontId="19" fillId="7" borderId="2" xfId="0" applyFont="1" applyFill="1" applyBorder="1" applyAlignment="1" applyProtection="1">
      <alignment horizontal="center" vertical="center" shrinkToFit="1"/>
      <protection locked="0"/>
    </xf>
    <xf numFmtId="0" fontId="19" fillId="7" borderId="28" xfId="0" applyFont="1" applyFill="1" applyBorder="1" applyAlignment="1" applyProtection="1">
      <alignment horizontal="center" vertical="center" shrinkToFit="1"/>
      <protection locked="0"/>
    </xf>
    <xf numFmtId="0" fontId="19" fillId="7" borderId="29" xfId="0" applyFont="1" applyFill="1" applyBorder="1" applyAlignment="1" applyProtection="1">
      <alignment horizontal="center" vertical="center" shrinkToFit="1"/>
      <protection locked="0"/>
    </xf>
    <xf numFmtId="0" fontId="19" fillId="6" borderId="32" xfId="0" applyFont="1" applyFill="1" applyBorder="1" applyAlignment="1" applyProtection="1">
      <alignment horizontal="center" vertical="center" shrinkToFit="1"/>
      <protection locked="0"/>
    </xf>
    <xf numFmtId="0" fontId="19" fillId="6" borderId="10" xfId="0" applyFont="1" applyFill="1" applyBorder="1" applyAlignment="1" applyProtection="1">
      <alignment horizontal="center" vertical="center" shrinkToFit="1"/>
      <protection locked="0"/>
    </xf>
    <xf numFmtId="0" fontId="19" fillId="6" borderId="41" xfId="0" applyFont="1" applyFill="1" applyBorder="1" applyAlignment="1" applyProtection="1">
      <alignment horizontal="center" vertical="center" shrinkToFit="1"/>
      <protection locked="0"/>
    </xf>
    <xf numFmtId="0" fontId="19" fillId="6" borderId="40" xfId="0" applyFont="1" applyFill="1" applyBorder="1" applyAlignment="1" applyProtection="1">
      <alignment horizontal="center" vertical="center" shrinkToFit="1"/>
      <protection locked="0"/>
    </xf>
    <xf numFmtId="0" fontId="19" fillId="7" borderId="10" xfId="0" applyFont="1" applyFill="1" applyBorder="1" applyAlignment="1" applyProtection="1">
      <alignment horizontal="center" vertical="center" shrinkToFit="1"/>
      <protection locked="0"/>
    </xf>
    <xf numFmtId="0" fontId="19" fillId="7" borderId="4" xfId="0" applyFont="1" applyFill="1" applyBorder="1" applyAlignment="1" applyProtection="1">
      <alignment horizontal="center" vertical="center" shrinkToFit="1"/>
      <protection locked="0"/>
    </xf>
    <xf numFmtId="0" fontId="19" fillId="7" borderId="7" xfId="0" applyFont="1" applyFill="1" applyBorder="1" applyAlignment="1" applyProtection="1">
      <alignment horizontal="center" vertical="center" shrinkToFit="1"/>
      <protection locked="0"/>
    </xf>
    <xf numFmtId="0" fontId="0" fillId="7" borderId="39" xfId="0" applyFill="1" applyBorder="1" applyAlignment="1">
      <alignment horizontal="center" shrinkToFit="1"/>
    </xf>
    <xf numFmtId="0" fontId="0" fillId="7" borderId="46" xfId="0" applyFill="1" applyBorder="1" applyAlignment="1">
      <alignment shrinkToFit="1"/>
    </xf>
    <xf numFmtId="0" fontId="19" fillId="7" borderId="40" xfId="0" applyFont="1" applyFill="1" applyBorder="1" applyAlignment="1" applyProtection="1">
      <alignment horizontal="center" vertical="center" shrinkToFit="1"/>
      <protection locked="0"/>
    </xf>
    <xf numFmtId="0" fontId="19" fillId="7" borderId="47" xfId="0" applyFont="1" applyFill="1" applyBorder="1" applyAlignment="1" applyProtection="1">
      <alignment horizontal="center" vertical="center" shrinkToFit="1"/>
      <protection locked="0"/>
    </xf>
    <xf numFmtId="0" fontId="19" fillId="7" borderId="46" xfId="0" applyFont="1" applyFill="1" applyBorder="1" applyAlignment="1" applyProtection="1">
      <alignment horizontal="center" vertical="center" shrinkToFit="1"/>
      <protection locked="0"/>
    </xf>
    <xf numFmtId="0" fontId="0" fillId="7" borderId="37" xfId="0" applyFill="1" applyBorder="1" applyAlignment="1">
      <alignment shrinkToFit="1"/>
    </xf>
    <xf numFmtId="0" fontId="1" fillId="0" borderId="0" xfId="4">
      <alignment vertical="center"/>
    </xf>
    <xf numFmtId="0" fontId="1" fillId="0" borderId="0" xfId="4" applyAlignment="1">
      <alignment horizontal="center" vertical="center"/>
    </xf>
    <xf numFmtId="0" fontId="1" fillId="0" borderId="48" xfId="4" applyBorder="1">
      <alignment vertical="center"/>
    </xf>
    <xf numFmtId="0" fontId="1" fillId="0" borderId="5" xfId="4" applyBorder="1" applyAlignment="1">
      <alignment horizontal="center" vertical="center"/>
    </xf>
    <xf numFmtId="0" fontId="0" fillId="6" borderId="27" xfId="0" applyFill="1" applyBorder="1" applyAlignment="1" applyProtection="1">
      <alignment horizontal="center" vertical="center" shrinkToFit="1"/>
      <protection locked="0"/>
    </xf>
    <xf numFmtId="0" fontId="0" fillId="6" borderId="35" xfId="0" applyFill="1" applyBorder="1" applyAlignment="1" applyProtection="1">
      <alignment horizontal="center" vertical="center" shrinkToFit="1"/>
      <protection locked="0"/>
    </xf>
    <xf numFmtId="0" fontId="0" fillId="6" borderId="5" xfId="0" applyFill="1" applyBorder="1" applyAlignment="1" applyProtection="1">
      <alignment horizontal="center" vertical="center" shrinkToFit="1"/>
      <protection locked="0"/>
    </xf>
    <xf numFmtId="0" fontId="0" fillId="6" borderId="31" xfId="0" applyFill="1" applyBorder="1" applyAlignment="1" applyProtection="1">
      <alignment horizontal="center" vertical="center" shrinkToFit="1"/>
      <protection locked="0"/>
    </xf>
    <xf numFmtId="0" fontId="23" fillId="7" borderId="2" xfId="0" applyFont="1" applyFill="1" applyBorder="1" applyAlignment="1" applyProtection="1">
      <alignment horizontal="center" vertical="center" shrinkToFit="1"/>
      <protection locked="0"/>
    </xf>
    <xf numFmtId="0" fontId="1" fillId="0" borderId="0" xfId="4" applyAlignment="1">
      <alignment horizontal="center" vertical="center"/>
    </xf>
    <xf numFmtId="0" fontId="1" fillId="0" borderId="0" xfId="4" applyAlignment="1">
      <alignment horizontal="center" vertical="center" wrapText="1"/>
    </xf>
    <xf numFmtId="0" fontId="1" fillId="0" borderId="2" xfId="4" applyBorder="1" applyAlignment="1">
      <alignment horizontal="center" vertical="center"/>
    </xf>
    <xf numFmtId="0" fontId="1" fillId="0" borderId="28" xfId="4" applyBorder="1" applyAlignment="1">
      <alignment horizontal="center" vertical="center"/>
    </xf>
    <xf numFmtId="0" fontId="1" fillId="0" borderId="29" xfId="4" applyBorder="1" applyAlignment="1">
      <alignment horizontal="center" vertical="center"/>
    </xf>
    <xf numFmtId="0" fontId="36" fillId="0" borderId="8" xfId="4" applyFont="1" applyBorder="1" applyAlignment="1">
      <alignment horizontal="center" vertical="center" wrapText="1"/>
    </xf>
    <xf numFmtId="0" fontId="36" fillId="0" borderId="3" xfId="4" applyFont="1" applyBorder="1" applyAlignment="1">
      <alignment horizontal="center" vertical="center" wrapText="1"/>
    </xf>
    <xf numFmtId="0" fontId="36" fillId="0" borderId="6" xfId="4" applyFont="1" applyBorder="1" applyAlignment="1">
      <alignment horizontal="center" vertical="center" wrapText="1"/>
    </xf>
    <xf numFmtId="0" fontId="36" fillId="0" borderId="9" xfId="4" applyFont="1" applyBorder="1" applyAlignment="1">
      <alignment horizontal="center" vertical="center" wrapText="1"/>
    </xf>
    <xf numFmtId="0" fontId="36" fillId="0" borderId="0" xfId="4" applyFont="1" applyAlignment="1">
      <alignment horizontal="center" vertical="center" wrapText="1"/>
    </xf>
    <xf numFmtId="0" fontId="36" fillId="0" borderId="1" xfId="4" applyFont="1" applyBorder="1" applyAlignment="1">
      <alignment horizontal="center" vertical="center" wrapText="1"/>
    </xf>
    <xf numFmtId="0" fontId="36" fillId="0" borderId="10" xfId="4" applyFont="1" applyBorder="1" applyAlignment="1">
      <alignment horizontal="center" vertical="center" wrapText="1"/>
    </xf>
    <xf numFmtId="0" fontId="36" fillId="0" borderId="4" xfId="4" applyFont="1" applyBorder="1" applyAlignment="1">
      <alignment horizontal="center" vertical="center" wrapText="1"/>
    </xf>
    <xf numFmtId="0" fontId="36" fillId="0" borderId="7" xfId="4" applyFont="1" applyBorder="1" applyAlignment="1">
      <alignment horizontal="center" vertical="center" wrapText="1"/>
    </xf>
    <xf numFmtId="0" fontId="37" fillId="0" borderId="8" xfId="4" applyFont="1" applyBorder="1" applyAlignment="1">
      <alignment horizontal="center" vertical="center" wrapText="1"/>
    </xf>
    <xf numFmtId="0" fontId="37" fillId="0" borderId="6" xfId="4" applyFont="1" applyBorder="1" applyAlignment="1">
      <alignment horizontal="center" vertical="center"/>
    </xf>
    <xf numFmtId="0" fontId="37" fillId="0" borderId="9" xfId="4" applyFont="1" applyBorder="1" applyAlignment="1">
      <alignment horizontal="center" vertical="center"/>
    </xf>
    <xf numFmtId="0" fontId="37" fillId="0" borderId="1" xfId="4" applyFont="1" applyBorder="1" applyAlignment="1">
      <alignment horizontal="center" vertical="center"/>
    </xf>
    <xf numFmtId="0" fontId="37" fillId="0" borderId="10" xfId="4" applyFont="1" applyBorder="1" applyAlignment="1">
      <alignment horizontal="center" vertical="center"/>
    </xf>
    <xf numFmtId="0" fontId="37" fillId="0" borderId="7" xfId="4" applyFont="1" applyBorder="1" applyAlignment="1">
      <alignment horizontal="center" vertical="center"/>
    </xf>
    <xf numFmtId="0" fontId="38" fillId="0" borderId="8" xfId="4" applyFont="1" applyBorder="1" applyAlignment="1">
      <alignment horizontal="center" vertical="center" wrapText="1"/>
    </xf>
    <xf numFmtId="0" fontId="38" fillId="0" borderId="6" xfId="4" applyFont="1" applyBorder="1" applyAlignment="1">
      <alignment horizontal="center" vertical="center" wrapText="1"/>
    </xf>
    <xf numFmtId="0" fontId="38" fillId="0" borderId="9" xfId="4" applyFont="1" applyBorder="1" applyAlignment="1">
      <alignment horizontal="center" vertical="center" wrapText="1"/>
    </xf>
    <xf numFmtId="0" fontId="38" fillId="0" borderId="1" xfId="4" applyFont="1" applyBorder="1" applyAlignment="1">
      <alignment horizontal="center" vertical="center" wrapText="1"/>
    </xf>
    <xf numFmtId="0" fontId="38" fillId="0" borderId="10" xfId="4" applyFont="1" applyBorder="1" applyAlignment="1">
      <alignment horizontal="center" vertical="center" wrapText="1"/>
    </xf>
    <xf numFmtId="0" fontId="38" fillId="0" borderId="7" xfId="4" applyFont="1" applyBorder="1" applyAlignment="1">
      <alignment horizontal="center" vertical="center" wrapText="1"/>
    </xf>
    <xf numFmtId="0" fontId="1" fillId="0" borderId="8" xfId="4" applyBorder="1" applyAlignment="1">
      <alignment horizontal="center" vertical="center"/>
    </xf>
    <xf numFmtId="0" fontId="1" fillId="0" borderId="6" xfId="4" applyBorder="1" applyAlignment="1">
      <alignment horizontal="center" vertical="center"/>
    </xf>
    <xf numFmtId="0" fontId="1" fillId="0" borderId="10" xfId="4" applyBorder="1" applyAlignment="1">
      <alignment horizontal="center" vertical="center"/>
    </xf>
    <xf numFmtId="0" fontId="1" fillId="0" borderId="7" xfId="4" applyBorder="1" applyAlignment="1">
      <alignment horizontal="center" vertical="center"/>
    </xf>
    <xf numFmtId="0" fontId="39" fillId="0" borderId="8" xfId="4" applyFont="1" applyBorder="1" applyAlignment="1">
      <alignment horizontal="left" vertical="center" wrapText="1"/>
    </xf>
    <xf numFmtId="0" fontId="39" fillId="0" borderId="6" xfId="4" applyFont="1" applyBorder="1" applyAlignment="1">
      <alignment horizontal="left" vertical="center" wrapText="1"/>
    </xf>
    <xf numFmtId="0" fontId="39" fillId="0" borderId="9" xfId="4" applyFont="1" applyBorder="1" applyAlignment="1">
      <alignment horizontal="left" vertical="center" wrapText="1"/>
    </xf>
    <xf numFmtId="0" fontId="39" fillId="0" borderId="1" xfId="4" applyFont="1" applyBorder="1" applyAlignment="1">
      <alignment horizontal="left" vertical="center" wrapText="1"/>
    </xf>
    <xf numFmtId="0" fontId="39" fillId="0" borderId="10" xfId="4" applyFont="1" applyBorder="1" applyAlignment="1">
      <alignment horizontal="left" vertical="center" wrapText="1"/>
    </xf>
    <xf numFmtId="0" fontId="39" fillId="0" borderId="7" xfId="4" applyFont="1" applyBorder="1" applyAlignment="1">
      <alignment horizontal="left" vertical="center" wrapText="1"/>
    </xf>
    <xf numFmtId="0" fontId="39" fillId="0" borderId="8" xfId="4" applyFont="1" applyBorder="1" applyAlignment="1">
      <alignment horizontal="left" vertical="top" wrapText="1"/>
    </xf>
    <xf numFmtId="0" fontId="39" fillId="0" borderId="6" xfId="4" applyFont="1" applyBorder="1" applyAlignment="1">
      <alignment horizontal="left" vertical="top" wrapText="1"/>
    </xf>
    <xf numFmtId="0" fontId="39" fillId="0" borderId="9" xfId="4" applyFont="1" applyBorder="1" applyAlignment="1">
      <alignment horizontal="left" vertical="top" wrapText="1"/>
    </xf>
    <xf numFmtId="0" fontId="39" fillId="0" borderId="1" xfId="4" applyFont="1" applyBorder="1" applyAlignment="1">
      <alignment horizontal="left" vertical="top" wrapText="1"/>
    </xf>
    <xf numFmtId="0" fontId="39" fillId="0" borderId="10" xfId="4" applyFont="1" applyBorder="1" applyAlignment="1">
      <alignment horizontal="left" vertical="top" wrapText="1"/>
    </xf>
    <xf numFmtId="0" fontId="39" fillId="0" borderId="7" xfId="4" applyFont="1" applyBorder="1" applyAlignment="1">
      <alignment horizontal="left" vertical="top" wrapText="1"/>
    </xf>
    <xf numFmtId="0" fontId="40" fillId="0" borderId="8" xfId="4" applyFont="1" applyBorder="1" applyAlignment="1">
      <alignment horizontal="left" vertical="top" wrapText="1"/>
    </xf>
    <xf numFmtId="0" fontId="40" fillId="0" borderId="6" xfId="4" applyFont="1" applyBorder="1" applyAlignment="1">
      <alignment horizontal="left" vertical="top" wrapText="1"/>
    </xf>
    <xf numFmtId="0" fontId="40" fillId="0" borderId="9" xfId="4" applyFont="1" applyBorder="1" applyAlignment="1">
      <alignment horizontal="left" vertical="top" wrapText="1"/>
    </xf>
    <xf numFmtId="0" fontId="40" fillId="0" borderId="1" xfId="4" applyFont="1" applyBorder="1" applyAlignment="1">
      <alignment horizontal="left" vertical="top" wrapText="1"/>
    </xf>
    <xf numFmtId="0" fontId="40" fillId="0" borderId="10" xfId="4" applyFont="1" applyBorder="1" applyAlignment="1">
      <alignment horizontal="left" vertical="top" wrapText="1"/>
    </xf>
    <xf numFmtId="0" fontId="40" fillId="0" borderId="7" xfId="4" applyFont="1" applyBorder="1" applyAlignment="1">
      <alignment horizontal="left" vertical="top" wrapText="1"/>
    </xf>
    <xf numFmtId="0" fontId="1" fillId="0" borderId="5" xfId="4" applyBorder="1" applyAlignment="1">
      <alignment horizontal="center" vertical="center"/>
    </xf>
    <xf numFmtId="0" fontId="1" fillId="0" borderId="49" xfId="4" applyBorder="1" applyAlignment="1">
      <alignment horizontal="left" vertical="center"/>
    </xf>
    <xf numFmtId="0" fontId="1" fillId="0" borderId="48" xfId="4" applyBorder="1" applyAlignment="1">
      <alignment horizontal="left" vertical="center"/>
    </xf>
    <xf numFmtId="0" fontId="1" fillId="0" borderId="27" xfId="4" applyBorder="1" applyAlignment="1">
      <alignment horizontal="left" vertical="center"/>
    </xf>
    <xf numFmtId="0" fontId="1" fillId="0" borderId="5" xfId="4" applyBorder="1" applyAlignment="1">
      <alignment horizontal="left" vertical="center" wrapText="1"/>
    </xf>
    <xf numFmtId="0" fontId="1" fillId="0" borderId="49" xfId="4" applyBorder="1" applyAlignment="1">
      <alignment horizontal="left" vertical="center" wrapText="1"/>
    </xf>
    <xf numFmtId="0" fontId="1" fillId="8" borderId="49" xfId="4" applyFill="1" applyBorder="1" applyAlignment="1">
      <alignment horizontal="center" vertical="center" wrapText="1"/>
    </xf>
    <xf numFmtId="0" fontId="1" fillId="8" borderId="27" xfId="4" applyFill="1" applyBorder="1" applyAlignment="1">
      <alignment horizontal="center" vertical="center"/>
    </xf>
    <xf numFmtId="0" fontId="1" fillId="8" borderId="9" xfId="4" applyFill="1" applyBorder="1" applyAlignment="1">
      <alignment horizontal="left" vertical="center" wrapText="1"/>
    </xf>
    <xf numFmtId="0" fontId="1" fillId="8" borderId="0" xfId="4" applyFill="1" applyAlignment="1">
      <alignment horizontal="left" vertical="center" wrapText="1"/>
    </xf>
    <xf numFmtId="0" fontId="1" fillId="8" borderId="1" xfId="4" applyFill="1" applyBorder="1" applyAlignment="1">
      <alignment horizontal="left" vertical="center" wrapText="1"/>
    </xf>
    <xf numFmtId="0" fontId="1" fillId="8" borderId="10" xfId="4" applyFill="1" applyBorder="1" applyAlignment="1">
      <alignment horizontal="left" vertical="center" wrapText="1"/>
    </xf>
    <xf numFmtId="0" fontId="1" fillId="8" borderId="4" xfId="4" applyFill="1" applyBorder="1" applyAlignment="1">
      <alignment horizontal="left" vertical="center" wrapText="1"/>
    </xf>
    <xf numFmtId="0" fontId="1" fillId="8" borderId="7" xfId="4" applyFill="1" applyBorder="1" applyAlignment="1">
      <alignment horizontal="left" vertical="center" wrapText="1"/>
    </xf>
    <xf numFmtId="0" fontId="1" fillId="0" borderId="9" xfId="4" applyBorder="1" applyAlignment="1">
      <alignment horizontal="left" vertical="center"/>
    </xf>
    <xf numFmtId="0" fontId="1" fillId="0" borderId="0" xfId="4" applyAlignment="1">
      <alignment horizontal="left" vertical="center"/>
    </xf>
    <xf numFmtId="0" fontId="1" fillId="0" borderId="1" xfId="4" applyBorder="1" applyAlignment="1">
      <alignment horizontal="left"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3" fontId="7" fillId="0" borderId="0" xfId="0" applyNumberFormat="1" applyFont="1" applyAlignment="1">
      <alignment horizontal="left" vertical="center" wrapText="1"/>
    </xf>
    <xf numFmtId="0" fontId="34" fillId="0" borderId="10" xfId="0" applyFont="1" applyBorder="1" applyAlignment="1">
      <alignment horizontal="center" vertical="center" shrinkToFit="1"/>
    </xf>
    <xf numFmtId="0" fontId="34" fillId="0" borderId="4" xfId="0" applyFont="1" applyBorder="1" applyAlignment="1">
      <alignment horizontal="center" vertical="center" shrinkToFit="1"/>
    </xf>
    <xf numFmtId="0" fontId="15" fillId="0" borderId="23" xfId="0" applyFont="1" applyBorder="1" applyAlignment="1">
      <alignment horizontal="center" vertical="center"/>
    </xf>
    <xf numFmtId="0" fontId="15" fillId="0" borderId="24" xfId="0" applyFont="1" applyBorder="1" applyAlignment="1">
      <alignment horizontal="center" vertical="center"/>
    </xf>
    <xf numFmtId="177" fontId="15" fillId="0" borderId="3" xfId="2" applyNumberFormat="1" applyFont="1" applyBorder="1" applyAlignment="1">
      <alignment horizontal="center" vertical="center" shrinkToFit="1"/>
    </xf>
    <xf numFmtId="177" fontId="15" fillId="0" borderId="4" xfId="2" applyNumberFormat="1" applyFont="1" applyBorder="1" applyAlignment="1">
      <alignment horizontal="center" vertical="center" shrinkToFit="1"/>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20" xfId="0" applyFont="1" applyBorder="1" applyAlignment="1">
      <alignment horizontal="center" vertical="center"/>
    </xf>
    <xf numFmtId="38" fontId="9" fillId="0" borderId="11" xfId="2" applyFont="1" applyFill="1" applyBorder="1" applyAlignment="1">
      <alignment horizontal="center" vertical="center" shrinkToFit="1"/>
    </xf>
    <xf numFmtId="38" fontId="9" fillId="0" borderId="12" xfId="2" applyFont="1" applyFill="1" applyBorder="1" applyAlignment="1">
      <alignment horizontal="center" vertical="center" shrinkToFit="1"/>
    </xf>
    <xf numFmtId="38" fontId="9" fillId="0" borderId="13" xfId="2" applyFont="1" applyFill="1" applyBorder="1" applyAlignment="1">
      <alignment horizontal="center" vertical="center" shrinkToFit="1"/>
    </xf>
    <xf numFmtId="38" fontId="9" fillId="0" borderId="14" xfId="2" applyFont="1" applyFill="1" applyBorder="1" applyAlignment="1">
      <alignment horizontal="center" vertical="center" shrinkToFit="1"/>
    </xf>
    <xf numFmtId="38" fontId="9" fillId="0" borderId="15" xfId="2" applyFont="1" applyFill="1" applyBorder="1" applyAlignment="1">
      <alignment horizontal="center" vertical="center" shrinkToFit="1"/>
    </xf>
    <xf numFmtId="38" fontId="9" fillId="0" borderId="16" xfId="2" applyFont="1" applyFill="1" applyBorder="1" applyAlignment="1">
      <alignment horizontal="center" vertical="center" shrinkToFit="1"/>
    </xf>
    <xf numFmtId="38" fontId="6" fillId="0" borderId="3" xfId="2" applyFont="1" applyFill="1" applyBorder="1" applyAlignment="1">
      <alignment horizontal="right" vertical="center"/>
    </xf>
    <xf numFmtId="38" fontId="6" fillId="0" borderId="4" xfId="2" applyFont="1" applyFill="1" applyBorder="1" applyAlignment="1">
      <alignment horizontal="right" vertical="center"/>
    </xf>
    <xf numFmtId="38" fontId="9" fillId="4" borderId="11" xfId="2" applyFont="1" applyFill="1" applyBorder="1" applyAlignment="1">
      <alignment horizontal="center" vertical="center"/>
    </xf>
    <xf numFmtId="38" fontId="9" fillId="4" borderId="13" xfId="2" applyFont="1" applyFill="1" applyBorder="1" applyAlignment="1">
      <alignment horizontal="center" vertical="center"/>
    </xf>
    <xf numFmtId="38" fontId="9" fillId="4" borderId="21" xfId="2" applyFont="1" applyFill="1" applyBorder="1" applyAlignment="1">
      <alignment horizontal="center" vertical="center"/>
    </xf>
    <xf numFmtId="38" fontId="9" fillId="4" borderId="22" xfId="2" applyFont="1" applyFill="1" applyBorder="1" applyAlignment="1">
      <alignment horizontal="center" vertical="center"/>
    </xf>
    <xf numFmtId="38" fontId="9" fillId="4" borderId="14" xfId="2" applyFont="1" applyFill="1" applyBorder="1" applyAlignment="1">
      <alignment horizontal="center" vertical="center"/>
    </xf>
    <xf numFmtId="38" fontId="9" fillId="4" borderId="16" xfId="2" applyFont="1" applyFill="1" applyBorder="1" applyAlignment="1">
      <alignment horizontal="center" vertical="center"/>
    </xf>
    <xf numFmtId="177" fontId="6" fillId="0" borderId="11" xfId="0" applyNumberFormat="1" applyFont="1" applyBorder="1" applyAlignment="1">
      <alignment horizontal="right" vertical="center" shrinkToFit="1"/>
    </xf>
    <xf numFmtId="177" fontId="6" fillId="0" borderId="12" xfId="0" applyNumberFormat="1" applyFont="1" applyBorder="1" applyAlignment="1">
      <alignment horizontal="right" vertical="center" shrinkToFit="1"/>
    </xf>
    <xf numFmtId="177" fontId="6" fillId="0" borderId="21" xfId="0" applyNumberFormat="1" applyFont="1" applyBorder="1" applyAlignment="1">
      <alignment horizontal="right" vertical="center" shrinkToFit="1"/>
    </xf>
    <xf numFmtId="177" fontId="6" fillId="0" borderId="0" xfId="0" applyNumberFormat="1" applyFont="1" applyAlignment="1">
      <alignment horizontal="right" vertical="center" shrinkToFit="1"/>
    </xf>
    <xf numFmtId="177" fontId="6" fillId="0" borderId="14" xfId="0" applyNumberFormat="1" applyFont="1" applyBorder="1" applyAlignment="1">
      <alignment horizontal="right" vertical="center" shrinkToFit="1"/>
    </xf>
    <xf numFmtId="177" fontId="6" fillId="0" borderId="15" xfId="0" applyNumberFormat="1" applyFont="1" applyBorder="1" applyAlignment="1">
      <alignment horizontal="right" vertical="center" shrinkToFit="1"/>
    </xf>
    <xf numFmtId="0" fontId="10" fillId="0" borderId="13" xfId="0" applyFont="1" applyBorder="1" applyAlignment="1">
      <alignment horizontal="center" vertical="center"/>
    </xf>
    <xf numFmtId="0" fontId="10" fillId="0" borderId="22" xfId="0" applyFont="1" applyBorder="1" applyAlignment="1">
      <alignment horizontal="center" vertical="center"/>
    </xf>
    <xf numFmtId="0" fontId="10" fillId="0" borderId="16" xfId="0" applyFont="1" applyBorder="1" applyAlignment="1">
      <alignment horizontal="center" vertical="center"/>
    </xf>
    <xf numFmtId="0" fontId="7" fillId="4" borderId="5" xfId="0" applyFont="1" applyFill="1" applyBorder="1" applyAlignment="1">
      <alignment horizontal="center" vertical="center" wrapText="1"/>
    </xf>
    <xf numFmtId="0" fontId="7" fillId="4" borderId="5" xfId="0" applyFont="1" applyFill="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177" fontId="15" fillId="0" borderId="3" xfId="0" applyNumberFormat="1" applyFont="1" applyBorder="1" applyAlignment="1">
      <alignment horizontal="center" vertical="center" shrinkToFit="1"/>
    </xf>
    <xf numFmtId="177" fontId="15" fillId="0" borderId="4" xfId="0" applyNumberFormat="1" applyFont="1" applyBorder="1" applyAlignment="1">
      <alignment horizontal="center" vertical="center" shrinkToFit="1"/>
    </xf>
    <xf numFmtId="0" fontId="5" fillId="4" borderId="5" xfId="0" applyFont="1" applyFill="1" applyBorder="1" applyAlignment="1">
      <alignment horizontal="center" vertical="center" wrapText="1"/>
    </xf>
    <xf numFmtId="0" fontId="5" fillId="4" borderId="5" xfId="0" applyFont="1" applyFill="1" applyBorder="1" applyAlignment="1">
      <alignment horizontal="center" vertical="center"/>
    </xf>
    <xf numFmtId="0" fontId="18" fillId="0" borderId="0" xfId="0" applyFont="1" applyAlignment="1">
      <alignment horizontal="center" vertical="center"/>
    </xf>
    <xf numFmtId="0" fontId="18" fillId="0" borderId="8" xfId="0" applyFont="1" applyBorder="1" applyAlignment="1">
      <alignment horizontal="center" vertical="center"/>
    </xf>
    <xf numFmtId="0" fontId="18" fillId="0" borderId="10" xfId="0" applyFont="1" applyBorder="1" applyAlignment="1">
      <alignment horizontal="center" vertical="center"/>
    </xf>
    <xf numFmtId="38" fontId="15" fillId="0" borderId="3" xfId="2" applyFont="1" applyBorder="1" applyAlignment="1">
      <alignment horizontal="right" vertical="center"/>
    </xf>
    <xf numFmtId="38" fontId="15" fillId="0" borderId="4" xfId="2" applyFont="1" applyBorder="1" applyAlignment="1">
      <alignment horizontal="right"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30" fillId="0" borderId="0" xfId="0" applyFont="1" applyAlignment="1">
      <alignment horizontal="center" vertical="top" wrapText="1"/>
    </xf>
    <xf numFmtId="0" fontId="30" fillId="0" borderId="0" xfId="0" applyFont="1" applyAlignment="1">
      <alignment horizontal="center" vertical="top"/>
    </xf>
    <xf numFmtId="0" fontId="16" fillId="0" borderId="0" xfId="0" applyFont="1" applyAlignment="1">
      <alignment horizontal="left" vertical="top"/>
    </xf>
    <xf numFmtId="0" fontId="16" fillId="4" borderId="8" xfId="0" applyFont="1" applyFill="1" applyBorder="1" applyAlignment="1">
      <alignment horizontal="center" vertical="center" wrapText="1"/>
    </xf>
    <xf numFmtId="0" fontId="16" fillId="4" borderId="3" xfId="0" applyFont="1" applyFill="1" applyBorder="1" applyAlignment="1">
      <alignment horizontal="center" vertical="center"/>
    </xf>
    <xf numFmtId="0" fontId="16" fillId="4" borderId="10" xfId="0" applyFont="1" applyFill="1" applyBorder="1" applyAlignment="1">
      <alignment horizontal="center" vertical="center"/>
    </xf>
    <xf numFmtId="0" fontId="16" fillId="4" borderId="4" xfId="0" applyFont="1" applyFill="1" applyBorder="1" applyAlignment="1">
      <alignment horizontal="center" vertical="center"/>
    </xf>
    <xf numFmtId="0" fontId="20" fillId="0" borderId="5" xfId="0" applyFont="1" applyBorder="1" applyAlignment="1">
      <alignment horizontal="center" vertical="center"/>
    </xf>
    <xf numFmtId="0" fontId="21" fillId="0" borderId="9" xfId="0" applyFont="1" applyBorder="1" applyAlignment="1">
      <alignment horizontal="left" vertical="center" wrapText="1"/>
    </xf>
    <xf numFmtId="0" fontId="21" fillId="0" borderId="0" xfId="0" applyFont="1" applyAlignment="1">
      <alignment horizontal="left" vertical="center" wrapText="1"/>
    </xf>
    <xf numFmtId="0" fontId="18" fillId="4" borderId="2" xfId="0" applyFont="1" applyFill="1" applyBorder="1" applyAlignment="1">
      <alignment horizontal="center" vertical="center"/>
    </xf>
    <xf numFmtId="0" fontId="18" fillId="4" borderId="28" xfId="0" applyFont="1" applyFill="1" applyBorder="1" applyAlignment="1">
      <alignment horizontal="center" vertical="center"/>
    </xf>
    <xf numFmtId="0" fontId="18" fillId="4" borderId="29" xfId="0" applyFont="1" applyFill="1" applyBorder="1" applyAlignment="1">
      <alignment horizontal="center"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8" fillId="0" borderId="3" xfId="0" applyFont="1" applyBorder="1" applyAlignment="1">
      <alignment horizontal="left" vertical="center" shrinkToFit="1"/>
    </xf>
    <xf numFmtId="0" fontId="18" fillId="0" borderId="4" xfId="0" applyFont="1" applyBorder="1" applyAlignment="1">
      <alignment horizontal="left" vertical="center" shrinkToFit="1"/>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14" fillId="0" borderId="3" xfId="1" applyBorder="1" applyAlignment="1">
      <alignment horizontal="left" vertical="center" shrinkToFit="1"/>
    </xf>
    <xf numFmtId="0" fontId="18" fillId="0" borderId="6" xfId="0" applyFont="1" applyBorder="1" applyAlignment="1">
      <alignment horizontal="left" vertical="center" shrinkToFit="1"/>
    </xf>
    <xf numFmtId="0" fontId="18" fillId="0" borderId="7" xfId="0" applyFont="1" applyBorder="1" applyAlignment="1">
      <alignment horizontal="left" vertical="center" shrinkToFit="1"/>
    </xf>
    <xf numFmtId="0" fontId="18" fillId="0" borderId="10" xfId="0" applyFont="1" applyBorder="1" applyAlignment="1">
      <alignment horizontal="left" vertical="center"/>
    </xf>
    <xf numFmtId="0" fontId="18" fillId="0" borderId="4" xfId="0" applyFont="1" applyBorder="1" applyAlignment="1">
      <alignment horizontal="left" vertical="center"/>
    </xf>
    <xf numFmtId="0" fontId="18" fillId="0" borderId="7" xfId="0" applyFont="1" applyBorder="1" applyAlignment="1">
      <alignment horizontal="left" vertical="center"/>
    </xf>
    <xf numFmtId="0" fontId="17" fillId="0" borderId="3" xfId="0" applyFont="1" applyBorder="1" applyAlignment="1">
      <alignment horizontal="left" vertical="center" shrinkToFit="1"/>
    </xf>
    <xf numFmtId="0" fontId="17" fillId="0" borderId="6" xfId="0" applyFont="1" applyBorder="1" applyAlignment="1">
      <alignment horizontal="left" vertical="center"/>
    </xf>
    <xf numFmtId="38" fontId="15" fillId="0" borderId="0" xfId="2" applyFont="1" applyBorder="1" applyAlignment="1">
      <alignment horizontal="right"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38" fontId="15" fillId="0" borderId="3" xfId="2" applyFont="1" applyFill="1" applyBorder="1" applyAlignment="1">
      <alignment horizontal="right" vertical="center"/>
    </xf>
    <xf numFmtId="38" fontId="15" fillId="0" borderId="4" xfId="2" applyFont="1" applyFill="1" applyBorder="1" applyAlignment="1">
      <alignment horizontal="right"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4" fillId="4" borderId="5" xfId="0" applyFont="1" applyFill="1" applyBorder="1" applyAlignment="1">
      <alignment horizontal="center" vertical="center" wrapText="1"/>
    </xf>
    <xf numFmtId="0" fontId="4" fillId="4" borderId="5" xfId="0" applyFont="1" applyFill="1" applyBorder="1" applyAlignment="1">
      <alignment horizontal="center" vertical="center"/>
    </xf>
    <xf numFmtId="0" fontId="34" fillId="0" borderId="28" xfId="0" applyFont="1" applyBorder="1" applyAlignment="1">
      <alignment horizontal="center" vertical="center"/>
    </xf>
    <xf numFmtId="0" fontId="16" fillId="4" borderId="42" xfId="0" applyFont="1" applyFill="1" applyBorder="1" applyAlignment="1">
      <alignment horizontal="center" vertical="center"/>
    </xf>
    <xf numFmtId="0" fontId="16" fillId="4" borderId="43" xfId="0" applyFont="1" applyFill="1" applyBorder="1" applyAlignment="1">
      <alignment horizontal="center" vertical="center"/>
    </xf>
    <xf numFmtId="0" fontId="16" fillId="4" borderId="44" xfId="0" applyFont="1" applyFill="1" applyBorder="1" applyAlignment="1">
      <alignment horizontal="center" vertical="center"/>
    </xf>
    <xf numFmtId="0" fontId="20" fillId="0" borderId="42" xfId="0" applyFont="1" applyBorder="1" applyAlignment="1">
      <alignment horizontal="center" vertical="center"/>
    </xf>
    <xf numFmtId="0" fontId="20" fillId="0" borderId="43" xfId="0" applyFont="1" applyBorder="1" applyAlignment="1">
      <alignment horizontal="center" vertical="center"/>
    </xf>
    <xf numFmtId="0" fontId="20" fillId="0" borderId="44" xfId="0" applyFont="1" applyBorder="1" applyAlignment="1">
      <alignment horizontal="center" vertical="center"/>
    </xf>
    <xf numFmtId="0" fontId="18" fillId="4" borderId="8" xfId="0" applyFont="1" applyFill="1" applyBorder="1" applyAlignment="1">
      <alignment horizontal="center" vertical="center" textRotation="255" wrapText="1"/>
    </xf>
    <xf numFmtId="0" fontId="18" fillId="4" borderId="6" xfId="0" applyFont="1" applyFill="1" applyBorder="1" applyAlignment="1">
      <alignment horizontal="center" vertical="center" textRotation="255" wrapText="1"/>
    </xf>
    <xf numFmtId="0" fontId="18" fillId="4" borderId="9" xfId="0" applyFont="1" applyFill="1" applyBorder="1" applyAlignment="1">
      <alignment horizontal="center" vertical="center" textRotation="255" wrapText="1"/>
    </xf>
    <xf numFmtId="0" fontId="18" fillId="4" borderId="1" xfId="0" applyFont="1" applyFill="1" applyBorder="1" applyAlignment="1">
      <alignment horizontal="center" vertical="center" textRotation="255" wrapText="1"/>
    </xf>
    <xf numFmtId="0" fontId="18" fillId="4" borderId="9" xfId="0" applyFont="1" applyFill="1" applyBorder="1" applyAlignment="1">
      <alignment horizontal="center" vertical="center" wrapText="1"/>
    </xf>
    <xf numFmtId="0" fontId="18" fillId="4" borderId="0" xfId="0" applyFont="1" applyFill="1" applyAlignment="1">
      <alignment horizontal="center" vertical="center"/>
    </xf>
    <xf numFmtId="0" fontId="18" fillId="4" borderId="10" xfId="0" applyFont="1" applyFill="1" applyBorder="1" applyAlignment="1">
      <alignment horizontal="center" vertical="center"/>
    </xf>
    <xf numFmtId="0" fontId="18" fillId="4" borderId="4" xfId="0" applyFont="1" applyFill="1" applyBorder="1" applyAlignment="1">
      <alignment horizontal="center" vertical="center"/>
    </xf>
    <xf numFmtId="0" fontId="20" fillId="0" borderId="27" xfId="0" applyFont="1" applyBorder="1" applyAlignment="1">
      <alignment horizontal="center" vertical="center"/>
    </xf>
    <xf numFmtId="0" fontId="21" fillId="0" borderId="10" xfId="0" applyFont="1" applyBorder="1" applyAlignment="1">
      <alignment horizontal="left" vertical="center" wrapText="1"/>
    </xf>
    <xf numFmtId="0" fontId="21" fillId="0" borderId="4" xfId="0" applyFont="1" applyBorder="1" applyAlignment="1">
      <alignment horizontal="left" vertical="center" wrapText="1"/>
    </xf>
    <xf numFmtId="177" fontId="35" fillId="0" borderId="3" xfId="0" applyNumberFormat="1" applyFont="1" applyBorder="1" applyAlignment="1">
      <alignment horizontal="center" vertical="center" shrinkToFit="1"/>
    </xf>
    <xf numFmtId="0" fontId="34" fillId="0" borderId="3" xfId="0" applyFont="1" applyBorder="1" applyAlignment="1">
      <alignment horizontal="center" vertical="center"/>
    </xf>
    <xf numFmtId="0" fontId="4" fillId="0" borderId="0" xfId="0" applyFont="1" applyAlignment="1">
      <alignment horizontal="center"/>
    </xf>
    <xf numFmtId="0" fontId="15" fillId="0" borderId="0" xfId="0" applyFont="1" applyAlignment="1">
      <alignment horizontal="center" vertical="center" wrapText="1"/>
    </xf>
    <xf numFmtId="0" fontId="20" fillId="0" borderId="2" xfId="0" applyFont="1" applyBorder="1" applyAlignment="1">
      <alignment horizontal="left" vertical="center"/>
    </xf>
    <xf numFmtId="0" fontId="20" fillId="0" borderId="28" xfId="0" applyFont="1" applyBorder="1" applyAlignment="1">
      <alignment horizontal="left" vertical="center"/>
    </xf>
    <xf numFmtId="0" fontId="20" fillId="0" borderId="29" xfId="0" applyFont="1" applyBorder="1" applyAlignment="1">
      <alignment horizontal="left" vertical="center"/>
    </xf>
    <xf numFmtId="0" fontId="18" fillId="4" borderId="8" xfId="0" applyFont="1" applyFill="1" applyBorder="1" applyAlignment="1">
      <alignment horizontal="center" vertical="center" wrapText="1"/>
    </xf>
    <xf numFmtId="0" fontId="18" fillId="4" borderId="3" xfId="0" applyFont="1" applyFill="1" applyBorder="1" applyAlignment="1">
      <alignment horizontal="center" vertical="center"/>
    </xf>
    <xf numFmtId="0" fontId="24" fillId="3" borderId="2" xfId="0" applyFont="1" applyFill="1" applyBorder="1" applyAlignment="1" applyProtection="1">
      <alignment horizontal="center" shrinkToFit="1"/>
      <protection locked="0"/>
    </xf>
    <xf numFmtId="0" fontId="24" fillId="3" borderId="28" xfId="0" applyFont="1" applyFill="1" applyBorder="1" applyAlignment="1" applyProtection="1">
      <alignment horizontal="center" shrinkToFit="1"/>
      <protection locked="0"/>
    </xf>
    <xf numFmtId="0" fontId="24" fillId="3" borderId="45" xfId="0" applyFont="1" applyFill="1" applyBorder="1" applyAlignment="1" applyProtection="1">
      <alignment horizontal="center" shrinkToFit="1"/>
      <protection locked="0"/>
    </xf>
    <xf numFmtId="0" fontId="23" fillId="7" borderId="2" xfId="0" applyFont="1" applyFill="1" applyBorder="1" applyAlignment="1" applyProtection="1">
      <alignment horizontal="center" vertical="center" shrinkToFit="1"/>
      <protection locked="0"/>
    </xf>
    <xf numFmtId="0" fontId="23" fillId="7" borderId="29" xfId="0" applyFont="1" applyFill="1" applyBorder="1" applyAlignment="1" applyProtection="1">
      <alignment horizontal="center" vertical="center" shrinkToFit="1"/>
      <protection locked="0"/>
    </xf>
    <xf numFmtId="0" fontId="28" fillId="7" borderId="2" xfId="0" applyFont="1" applyFill="1" applyBorder="1" applyAlignment="1" applyProtection="1">
      <alignment horizontal="center" vertical="center" shrinkToFit="1"/>
      <protection locked="0"/>
    </xf>
    <xf numFmtId="0" fontId="28" fillId="7" borderId="28" xfId="0" applyFont="1" applyFill="1" applyBorder="1" applyAlignment="1" applyProtection="1">
      <alignment horizontal="center" vertical="center" shrinkToFit="1"/>
      <protection locked="0"/>
    </xf>
    <xf numFmtId="0" fontId="28" fillId="7" borderId="29" xfId="0" applyFont="1" applyFill="1" applyBorder="1" applyAlignment="1" applyProtection="1">
      <alignment horizontal="center" vertical="center" shrinkToFit="1"/>
      <protection locked="0"/>
    </xf>
    <xf numFmtId="0" fontId="13" fillId="7" borderId="28" xfId="0" applyFont="1" applyFill="1" applyBorder="1" applyAlignment="1">
      <alignment horizontal="center" shrinkToFit="1"/>
    </xf>
    <xf numFmtId="0" fontId="13" fillId="7" borderId="29" xfId="0" applyFont="1" applyFill="1" applyBorder="1" applyAlignment="1">
      <alignment horizontal="center" shrinkToFit="1"/>
    </xf>
    <xf numFmtId="0" fontId="27" fillId="3" borderId="34" xfId="0" applyFont="1" applyFill="1" applyBorder="1" applyAlignment="1" applyProtection="1">
      <alignment horizontal="center" shrinkToFit="1"/>
      <protection locked="0"/>
    </xf>
    <xf numFmtId="0" fontId="27" fillId="3" borderId="27" xfId="0" applyFont="1" applyFill="1" applyBorder="1" applyAlignment="1" applyProtection="1">
      <alignment horizontal="center" shrinkToFit="1"/>
      <protection locked="0"/>
    </xf>
    <xf numFmtId="0" fontId="27" fillId="3" borderId="35" xfId="0" applyFont="1" applyFill="1" applyBorder="1" applyAlignment="1" applyProtection="1">
      <alignment horizontal="center" shrinkToFit="1"/>
      <protection locked="0"/>
    </xf>
    <xf numFmtId="0" fontId="0" fillId="5" borderId="32" xfId="0" applyFill="1" applyBorder="1" applyAlignment="1" applyProtection="1">
      <alignment horizontal="center" shrinkToFit="1"/>
      <protection locked="0"/>
    </xf>
    <xf numFmtId="0" fontId="0" fillId="5" borderId="33" xfId="0" applyFill="1" applyBorder="1" applyAlignment="1" applyProtection="1">
      <alignment horizontal="center" shrinkToFit="1"/>
      <protection locked="0"/>
    </xf>
    <xf numFmtId="0" fontId="13" fillId="6" borderId="4" xfId="0" applyFont="1" applyFill="1" applyBorder="1" applyAlignment="1" applyProtection="1">
      <alignment horizontal="center" shrinkToFit="1"/>
      <protection locked="0"/>
    </xf>
    <xf numFmtId="0" fontId="13" fillId="6" borderId="33" xfId="0" applyFont="1" applyFill="1" applyBorder="1" applyAlignment="1" applyProtection="1">
      <alignment horizontal="center" shrinkToFit="1"/>
      <protection locked="0"/>
    </xf>
    <xf numFmtId="0" fontId="0" fillId="7" borderId="28" xfId="0" applyFill="1" applyBorder="1" applyAlignment="1">
      <alignment horizontal="center" shrinkToFit="1"/>
    </xf>
    <xf numFmtId="0" fontId="28" fillId="7" borderId="28" xfId="0" applyFont="1" applyFill="1" applyBorder="1" applyAlignment="1">
      <alignment horizontal="center" shrinkToFit="1"/>
    </xf>
    <xf numFmtId="0" fontId="0" fillId="7" borderId="29" xfId="0" applyFill="1" applyBorder="1" applyAlignment="1">
      <alignment horizontal="center" shrinkToFit="1"/>
    </xf>
    <xf numFmtId="0" fontId="0" fillId="7" borderId="46" xfId="0" applyFill="1" applyBorder="1" applyAlignment="1">
      <alignment horizontal="center" shrinkToFit="1"/>
    </xf>
    <xf numFmtId="0" fontId="0" fillId="7" borderId="2" xfId="0" applyFill="1" applyBorder="1" applyAlignment="1">
      <alignment shrinkToFit="1"/>
    </xf>
    <xf numFmtId="0" fontId="0" fillId="7" borderId="40" xfId="0" applyFill="1" applyBorder="1" applyAlignment="1">
      <alignment shrinkToFit="1"/>
    </xf>
    <xf numFmtId="0" fontId="0" fillId="7" borderId="10" xfId="0" applyFill="1" applyBorder="1" applyAlignment="1">
      <alignment shrinkToFit="1"/>
    </xf>
    <xf numFmtId="0" fontId="25" fillId="7" borderId="30" xfId="0" applyFont="1" applyFill="1" applyBorder="1" applyAlignment="1">
      <alignment horizontal="center" vertical="center" wrapText="1" shrinkToFit="1"/>
    </xf>
    <xf numFmtId="178" fontId="23" fillId="7" borderId="30" xfId="0" applyNumberFormat="1" applyFont="1" applyFill="1" applyBorder="1" applyAlignment="1">
      <alignment shrinkToFit="1"/>
    </xf>
    <xf numFmtId="178" fontId="23" fillId="7" borderId="39" xfId="0" applyNumberFormat="1" applyFont="1" applyFill="1" applyBorder="1" applyAlignment="1">
      <alignment shrinkToFit="1"/>
    </xf>
  </cellXfs>
  <cellStyles count="5">
    <cellStyle name="ハイパーリンク" xfId="1" builtinId="8"/>
    <cellStyle name="桁区切り" xfId="2" builtinId="6"/>
    <cellStyle name="標準" xfId="0" builtinId="0"/>
    <cellStyle name="標準 2" xfId="3" xr:uid="{BC14E80F-A11B-4874-9C13-A4C47BA0701D}"/>
    <cellStyle name="標準 3" xfId="4" xr:uid="{988D8010-4826-40F0-834D-487C9FEEAE54}"/>
  </cellStyles>
  <dxfs count="4">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EAF50-2D40-43ED-AED5-1AB04304C346}">
  <sheetPr>
    <tabColor rgb="FFFF0000"/>
  </sheetPr>
  <dimension ref="A2:A33"/>
  <sheetViews>
    <sheetView tabSelected="1" workbookViewId="0">
      <selection activeCell="A2" sqref="A2"/>
    </sheetView>
  </sheetViews>
  <sheetFormatPr defaultRowHeight="13.5"/>
  <sheetData>
    <row r="2" spans="1:1" ht="18.75">
      <c r="A2" s="102" t="s">
        <v>151</v>
      </c>
    </row>
    <row r="4" spans="1:1">
      <c r="A4" t="s">
        <v>131</v>
      </c>
    </row>
    <row r="6" spans="1:1">
      <c r="A6" t="s">
        <v>132</v>
      </c>
    </row>
    <row r="8" spans="1:1" ht="21" customHeight="1">
      <c r="A8" s="103" t="s">
        <v>133</v>
      </c>
    </row>
    <row r="9" spans="1:1" ht="21" customHeight="1">
      <c r="A9" s="103" t="s">
        <v>134</v>
      </c>
    </row>
    <row r="10" spans="1:1" ht="21" customHeight="1">
      <c r="A10" s="104" t="s">
        <v>135</v>
      </c>
    </row>
    <row r="11" spans="1:1" ht="21" customHeight="1">
      <c r="A11" t="s">
        <v>192</v>
      </c>
    </row>
    <row r="12" spans="1:1" ht="21" customHeight="1">
      <c r="A12" t="s">
        <v>240</v>
      </c>
    </row>
    <row r="13" spans="1:1" ht="21" customHeight="1">
      <c r="A13" t="s">
        <v>241</v>
      </c>
    </row>
    <row r="14" spans="1:1" ht="21" customHeight="1">
      <c r="A14" t="s">
        <v>242</v>
      </c>
    </row>
    <row r="15" spans="1:1" ht="21" customHeight="1">
      <c r="A15" t="s">
        <v>142</v>
      </c>
    </row>
    <row r="16" spans="1:1" ht="21" customHeight="1">
      <c r="A16" t="s">
        <v>243</v>
      </c>
    </row>
    <row r="17" spans="1:1" ht="21" customHeight="1">
      <c r="A17" t="s">
        <v>244</v>
      </c>
    </row>
    <row r="18" spans="1:1" ht="21" customHeight="1">
      <c r="A18" s="104" t="s">
        <v>245</v>
      </c>
    </row>
    <row r="19" spans="1:1" ht="21" customHeight="1">
      <c r="A19" s="104" t="s">
        <v>143</v>
      </c>
    </row>
    <row r="20" spans="1:1" ht="21" customHeight="1">
      <c r="A20" t="s">
        <v>144</v>
      </c>
    </row>
    <row r="21" spans="1:1" ht="21" customHeight="1">
      <c r="A21" t="s">
        <v>145</v>
      </c>
    </row>
    <row r="22" spans="1:1" ht="21" customHeight="1">
      <c r="A22" s="104" t="s">
        <v>246</v>
      </c>
    </row>
    <row r="23" spans="1:1" ht="21" customHeight="1">
      <c r="A23" s="104" t="s">
        <v>247</v>
      </c>
    </row>
    <row r="24" spans="1:1" ht="21" customHeight="1">
      <c r="A24" s="104" t="s">
        <v>248</v>
      </c>
    </row>
    <row r="25" spans="1:1" ht="21" customHeight="1">
      <c r="A25" s="104" t="s">
        <v>249</v>
      </c>
    </row>
    <row r="26" spans="1:1" ht="21" customHeight="1">
      <c r="A26" s="104" t="s">
        <v>146</v>
      </c>
    </row>
    <row r="27" spans="1:1" ht="21" customHeight="1">
      <c r="A27" t="s">
        <v>147</v>
      </c>
    </row>
    <row r="28" spans="1:1" ht="21" customHeight="1">
      <c r="A28" t="s">
        <v>148</v>
      </c>
    </row>
    <row r="29" spans="1:1" ht="21" customHeight="1">
      <c r="A29" t="s">
        <v>149</v>
      </c>
    </row>
    <row r="30" spans="1:1" ht="21" customHeight="1">
      <c r="A30" t="s">
        <v>150</v>
      </c>
    </row>
    <row r="31" spans="1:1" ht="21" customHeight="1">
      <c r="A31" s="104" t="s">
        <v>250</v>
      </c>
    </row>
    <row r="33" spans="1:1" ht="21" customHeight="1">
      <c r="A33" s="104" t="s">
        <v>251</v>
      </c>
    </row>
  </sheetData>
  <phoneticPr fontId="3"/>
  <pageMargins left="0.25" right="0.25"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F84C-7DF4-4A38-A879-7E739EF06472}">
  <sheetPr>
    <tabColor rgb="FFFF0000"/>
  </sheetPr>
  <dimension ref="A1:R34"/>
  <sheetViews>
    <sheetView view="pageBreakPreview" zoomScaleNormal="100" zoomScaleSheetLayoutView="100" workbookViewId="0">
      <selection activeCell="X34" sqref="X34"/>
    </sheetView>
  </sheetViews>
  <sheetFormatPr defaultRowHeight="13.5"/>
  <cols>
    <col min="1" max="2" width="5.5" style="134" customWidth="1"/>
    <col min="3" max="3" width="1.25" style="134" customWidth="1"/>
    <col min="4" max="4" width="5.5" style="134" customWidth="1"/>
    <col min="5" max="5" width="2" style="134" customWidth="1"/>
    <col min="6" max="6" width="5.5" style="134" customWidth="1"/>
    <col min="7" max="7" width="2" style="134" customWidth="1"/>
    <col min="8" max="9" width="5.5" style="134" customWidth="1"/>
    <col min="10" max="10" width="3.25" style="134" customWidth="1"/>
    <col min="11" max="12" width="5.5" style="134" customWidth="1"/>
    <col min="13" max="13" width="2.375" style="134" customWidth="1"/>
    <col min="14" max="15" width="5.5" style="134" customWidth="1"/>
    <col min="16" max="16" width="2.375" style="134" customWidth="1"/>
    <col min="17" max="18" width="5.5" style="134" customWidth="1"/>
    <col min="19" max="22" width="6" style="134" customWidth="1"/>
    <col min="23" max="16384" width="9" style="134"/>
  </cols>
  <sheetData>
    <row r="1" spans="1:18" ht="39.4" customHeight="1">
      <c r="A1" s="144" t="s">
        <v>199</v>
      </c>
      <c r="B1" s="144"/>
      <c r="C1" s="144"/>
      <c r="D1" s="144"/>
      <c r="E1" s="144"/>
      <c r="F1" s="144"/>
      <c r="G1" s="144"/>
      <c r="H1" s="144"/>
      <c r="I1" s="144"/>
      <c r="J1" s="144"/>
      <c r="K1" s="144"/>
      <c r="L1" s="144"/>
      <c r="M1" s="144"/>
      <c r="N1" s="144"/>
      <c r="O1" s="144"/>
      <c r="P1" s="144"/>
      <c r="Q1" s="144"/>
      <c r="R1" s="144"/>
    </row>
    <row r="2" spans="1:18">
      <c r="A2" s="143" t="s">
        <v>200</v>
      </c>
      <c r="B2" s="143"/>
      <c r="C2" s="143"/>
      <c r="D2" s="143"/>
      <c r="E2" s="143"/>
      <c r="F2" s="143"/>
      <c r="G2" s="143"/>
      <c r="H2" s="143"/>
      <c r="I2" s="143"/>
      <c r="J2" s="143"/>
      <c r="K2" s="143"/>
      <c r="L2" s="143"/>
      <c r="M2" s="143"/>
      <c r="N2" s="143"/>
      <c r="O2" s="143"/>
      <c r="P2" s="143"/>
      <c r="Q2" s="143"/>
      <c r="R2" s="143"/>
    </row>
    <row r="4" spans="1:18">
      <c r="A4" s="145" t="s">
        <v>201</v>
      </c>
      <c r="B4" s="146"/>
      <c r="C4" s="146"/>
      <c r="D4" s="146"/>
      <c r="E4" s="146"/>
      <c r="F4" s="146"/>
      <c r="G4" s="146"/>
      <c r="H4" s="146"/>
      <c r="I4" s="147"/>
      <c r="K4" s="145" t="s">
        <v>202</v>
      </c>
      <c r="L4" s="146"/>
      <c r="M4" s="146"/>
      <c r="N4" s="146"/>
      <c r="O4" s="147"/>
      <c r="Q4" s="145" t="s">
        <v>203</v>
      </c>
      <c r="R4" s="147"/>
    </row>
    <row r="6" spans="1:18" ht="24.4" customHeight="1">
      <c r="A6" s="148" t="s">
        <v>204</v>
      </c>
      <c r="B6" s="149"/>
      <c r="C6" s="149"/>
      <c r="D6" s="149"/>
      <c r="E6" s="149"/>
      <c r="F6" s="150"/>
      <c r="H6" s="157" t="s">
        <v>205</v>
      </c>
      <c r="I6" s="158"/>
      <c r="K6" s="163" t="s">
        <v>206</v>
      </c>
      <c r="L6" s="164"/>
      <c r="N6" s="163" t="s">
        <v>207</v>
      </c>
      <c r="O6" s="164"/>
      <c r="Q6" s="157" t="s">
        <v>208</v>
      </c>
      <c r="R6" s="158"/>
    </row>
    <row r="7" spans="1:18" ht="24.4" customHeight="1">
      <c r="A7" s="151"/>
      <c r="B7" s="152"/>
      <c r="C7" s="152"/>
      <c r="D7" s="152"/>
      <c r="E7" s="152"/>
      <c r="F7" s="153"/>
      <c r="H7" s="159"/>
      <c r="I7" s="160"/>
      <c r="K7" s="165"/>
      <c r="L7" s="166"/>
      <c r="N7" s="165"/>
      <c r="O7" s="166"/>
      <c r="Q7" s="159"/>
      <c r="R7" s="160"/>
    </row>
    <row r="8" spans="1:18" ht="24.4" customHeight="1">
      <c r="A8" s="154"/>
      <c r="B8" s="155"/>
      <c r="C8" s="155"/>
      <c r="D8" s="155"/>
      <c r="E8" s="155"/>
      <c r="F8" s="156"/>
      <c r="H8" s="161"/>
      <c r="I8" s="162"/>
      <c r="K8" s="167"/>
      <c r="L8" s="168"/>
      <c r="N8" s="167"/>
      <c r="O8" s="168"/>
      <c r="Q8" s="161"/>
      <c r="R8" s="162"/>
    </row>
    <row r="9" spans="1:18">
      <c r="A9" s="143" t="s">
        <v>209</v>
      </c>
      <c r="B9" s="143"/>
      <c r="C9" s="135"/>
      <c r="D9" s="143" t="s">
        <v>209</v>
      </c>
      <c r="E9" s="143"/>
      <c r="F9" s="143"/>
      <c r="H9" s="143" t="s">
        <v>209</v>
      </c>
      <c r="I9" s="143"/>
      <c r="K9" s="143" t="s">
        <v>209</v>
      </c>
      <c r="L9" s="143"/>
      <c r="N9" s="143" t="s">
        <v>209</v>
      </c>
      <c r="O9" s="143"/>
      <c r="Q9" s="143" t="s">
        <v>209</v>
      </c>
      <c r="R9" s="143"/>
    </row>
    <row r="10" spans="1:18">
      <c r="A10" s="169" t="s">
        <v>210</v>
      </c>
      <c r="B10" s="170"/>
      <c r="C10" s="135"/>
      <c r="D10" s="169" t="s">
        <v>211</v>
      </c>
      <c r="E10" s="136"/>
      <c r="F10" s="170" t="s">
        <v>212</v>
      </c>
      <c r="H10" s="145" t="s">
        <v>213</v>
      </c>
      <c r="I10" s="147"/>
      <c r="K10" s="145" t="s">
        <v>214</v>
      </c>
      <c r="L10" s="147"/>
      <c r="N10" s="145" t="s">
        <v>215</v>
      </c>
      <c r="O10" s="147"/>
      <c r="Q10" s="145" t="s">
        <v>213</v>
      </c>
      <c r="R10" s="147"/>
    </row>
    <row r="11" spans="1:18">
      <c r="A11" s="171"/>
      <c r="B11" s="172"/>
      <c r="C11" s="135"/>
      <c r="D11" s="171"/>
      <c r="E11" s="136"/>
      <c r="F11" s="172"/>
      <c r="H11" s="143" t="s">
        <v>209</v>
      </c>
      <c r="I11" s="143"/>
      <c r="K11" s="143" t="s">
        <v>209</v>
      </c>
      <c r="L11" s="143"/>
      <c r="N11" s="143" t="s">
        <v>209</v>
      </c>
      <c r="O11" s="143"/>
      <c r="Q11" s="143" t="s">
        <v>209</v>
      </c>
      <c r="R11" s="143"/>
    </row>
    <row r="12" spans="1:18" ht="17.649999999999999" customHeight="1">
      <c r="A12" s="143" t="s">
        <v>209</v>
      </c>
      <c r="B12" s="143"/>
      <c r="C12" s="135"/>
      <c r="D12" s="135" t="s">
        <v>209</v>
      </c>
      <c r="F12" s="135" t="s">
        <v>209</v>
      </c>
      <c r="H12" s="173" t="s">
        <v>216</v>
      </c>
      <c r="I12" s="174"/>
      <c r="K12" s="179" t="s">
        <v>217</v>
      </c>
      <c r="L12" s="180"/>
      <c r="N12" s="185" t="s">
        <v>218</v>
      </c>
      <c r="O12" s="186"/>
      <c r="Q12" s="179" t="s">
        <v>219</v>
      </c>
      <c r="R12" s="180"/>
    </row>
    <row r="13" spans="1:18">
      <c r="A13" s="145" t="s">
        <v>220</v>
      </c>
      <c r="B13" s="147"/>
      <c r="C13" s="135"/>
      <c r="D13" s="137" t="s">
        <v>221</v>
      </c>
      <c r="E13" s="135"/>
      <c r="F13" s="137" t="s">
        <v>222</v>
      </c>
      <c r="H13" s="175"/>
      <c r="I13" s="176"/>
      <c r="K13" s="181"/>
      <c r="L13" s="182"/>
      <c r="N13" s="187"/>
      <c r="O13" s="188"/>
      <c r="Q13" s="181"/>
      <c r="R13" s="182"/>
    </row>
    <row r="14" spans="1:18">
      <c r="H14" s="175"/>
      <c r="I14" s="176"/>
      <c r="K14" s="181"/>
      <c r="L14" s="182"/>
      <c r="N14" s="187"/>
      <c r="O14" s="188"/>
      <c r="Q14" s="181"/>
      <c r="R14" s="182"/>
    </row>
    <row r="15" spans="1:18">
      <c r="H15" s="177"/>
      <c r="I15" s="178"/>
      <c r="K15" s="181"/>
      <c r="L15" s="182"/>
      <c r="N15" s="187"/>
      <c r="O15" s="188"/>
      <c r="Q15" s="181"/>
      <c r="R15" s="182"/>
    </row>
    <row r="16" spans="1:18">
      <c r="K16" s="181"/>
      <c r="L16" s="182"/>
      <c r="N16" s="187"/>
      <c r="O16" s="188"/>
      <c r="Q16" s="181"/>
      <c r="R16" s="182"/>
    </row>
    <row r="17" spans="1:18">
      <c r="K17" s="181"/>
      <c r="L17" s="182"/>
      <c r="N17" s="187"/>
      <c r="O17" s="188"/>
      <c r="Q17" s="181"/>
      <c r="R17" s="182"/>
    </row>
    <row r="18" spans="1:18">
      <c r="K18" s="183"/>
      <c r="L18" s="184"/>
      <c r="N18" s="189"/>
      <c r="O18" s="190"/>
      <c r="Q18" s="183"/>
      <c r="R18" s="184"/>
    </row>
    <row r="20" spans="1:18">
      <c r="A20" s="191" t="s">
        <v>223</v>
      </c>
      <c r="B20" s="191"/>
      <c r="C20" s="191"/>
      <c r="D20" s="191"/>
      <c r="E20" s="191"/>
      <c r="F20" s="191"/>
      <c r="G20" s="191"/>
      <c r="H20" s="191"/>
      <c r="I20" s="191"/>
      <c r="J20" s="191"/>
      <c r="K20" s="191"/>
      <c r="L20" s="191"/>
      <c r="M20" s="191"/>
      <c r="N20" s="191"/>
      <c r="O20" s="191"/>
      <c r="P20" s="191"/>
      <c r="Q20" s="191"/>
      <c r="R20" s="191"/>
    </row>
    <row r="21" spans="1:18">
      <c r="A21" s="191" t="s">
        <v>220</v>
      </c>
      <c r="B21" s="192" t="s">
        <v>224</v>
      </c>
      <c r="C21" s="192"/>
      <c r="D21" s="192"/>
      <c r="E21" s="192"/>
      <c r="F21" s="192"/>
      <c r="G21" s="192"/>
      <c r="H21" s="192"/>
      <c r="I21" s="192"/>
      <c r="J21" s="192"/>
      <c r="K21" s="192"/>
      <c r="L21" s="192"/>
      <c r="M21" s="192"/>
      <c r="N21" s="192"/>
      <c r="O21" s="192"/>
      <c r="P21" s="192"/>
      <c r="Q21" s="192"/>
      <c r="R21" s="192"/>
    </row>
    <row r="22" spans="1:18">
      <c r="A22" s="191"/>
      <c r="B22" s="193" t="s">
        <v>225</v>
      </c>
      <c r="C22" s="193"/>
      <c r="D22" s="193"/>
      <c r="E22" s="193"/>
      <c r="F22" s="193"/>
      <c r="G22" s="193"/>
      <c r="H22" s="193"/>
      <c r="I22" s="193"/>
      <c r="J22" s="193"/>
      <c r="K22" s="193"/>
      <c r="L22" s="193"/>
      <c r="M22" s="193"/>
      <c r="N22" s="193"/>
      <c r="O22" s="193"/>
      <c r="P22" s="193"/>
      <c r="Q22" s="193"/>
      <c r="R22" s="193"/>
    </row>
    <row r="23" spans="1:18" ht="18" customHeight="1">
      <c r="A23" s="191"/>
      <c r="B23" s="194" t="s">
        <v>226</v>
      </c>
      <c r="C23" s="194"/>
      <c r="D23" s="194"/>
      <c r="E23" s="194"/>
      <c r="F23" s="194"/>
      <c r="G23" s="194"/>
      <c r="H23" s="194"/>
      <c r="I23" s="194"/>
      <c r="J23" s="194"/>
      <c r="K23" s="194"/>
      <c r="L23" s="194"/>
      <c r="M23" s="194"/>
      <c r="N23" s="194"/>
      <c r="O23" s="194"/>
      <c r="P23" s="194"/>
      <c r="Q23" s="194"/>
      <c r="R23" s="194"/>
    </row>
    <row r="24" spans="1:18" ht="32.25" customHeight="1">
      <c r="A24" s="137" t="s">
        <v>214</v>
      </c>
      <c r="B24" s="196" t="s">
        <v>227</v>
      </c>
      <c r="C24" s="196"/>
      <c r="D24" s="196"/>
      <c r="E24" s="196"/>
      <c r="F24" s="196"/>
      <c r="G24" s="196"/>
      <c r="H24" s="196"/>
      <c r="I24" s="196"/>
      <c r="J24" s="196"/>
      <c r="K24" s="196"/>
      <c r="L24" s="196"/>
      <c r="M24" s="196"/>
      <c r="N24" s="196"/>
      <c r="O24" s="196"/>
      <c r="P24" s="196"/>
      <c r="Q24" s="196"/>
      <c r="R24" s="196"/>
    </row>
    <row r="25" spans="1:18" ht="45.75" customHeight="1">
      <c r="A25" s="137" t="s">
        <v>215</v>
      </c>
      <c r="B25" s="195" t="s">
        <v>228</v>
      </c>
      <c r="C25" s="195"/>
      <c r="D25" s="195"/>
      <c r="E25" s="195"/>
      <c r="F25" s="195"/>
      <c r="G25" s="195"/>
      <c r="H25" s="195"/>
      <c r="I25" s="195"/>
      <c r="J25" s="195"/>
      <c r="K25" s="195"/>
      <c r="L25" s="195"/>
      <c r="M25" s="195"/>
      <c r="N25" s="195"/>
      <c r="O25" s="195"/>
      <c r="P25" s="195"/>
      <c r="Q25" s="195"/>
      <c r="R25" s="195"/>
    </row>
    <row r="26" spans="1:18" ht="32.25" customHeight="1">
      <c r="A26" s="197" t="s">
        <v>229</v>
      </c>
      <c r="B26" s="199" t="s">
        <v>230</v>
      </c>
      <c r="C26" s="200"/>
      <c r="D26" s="200"/>
      <c r="E26" s="200"/>
      <c r="F26" s="200"/>
      <c r="G26" s="200"/>
      <c r="H26" s="200"/>
      <c r="I26" s="200"/>
      <c r="J26" s="200"/>
      <c r="K26" s="200"/>
      <c r="L26" s="200"/>
      <c r="M26" s="200"/>
      <c r="N26" s="200"/>
      <c r="O26" s="200"/>
      <c r="P26" s="200"/>
      <c r="Q26" s="200"/>
      <c r="R26" s="201"/>
    </row>
    <row r="27" spans="1:18">
      <c r="A27" s="198"/>
      <c r="B27" s="202"/>
      <c r="C27" s="203"/>
      <c r="D27" s="203"/>
      <c r="E27" s="203"/>
      <c r="F27" s="203"/>
      <c r="G27" s="203"/>
      <c r="H27" s="203"/>
      <c r="I27" s="203"/>
      <c r="J27" s="203"/>
      <c r="K27" s="203"/>
      <c r="L27" s="203"/>
      <c r="M27" s="203"/>
      <c r="N27" s="203"/>
      <c r="O27" s="203"/>
      <c r="P27" s="203"/>
      <c r="Q27" s="203"/>
      <c r="R27" s="204"/>
    </row>
    <row r="28" spans="1:18">
      <c r="A28" s="191" t="s">
        <v>221</v>
      </c>
      <c r="B28" s="205" t="s">
        <v>231</v>
      </c>
      <c r="C28" s="206"/>
      <c r="D28" s="206"/>
      <c r="E28" s="206"/>
      <c r="F28" s="206"/>
      <c r="G28" s="206"/>
      <c r="H28" s="206"/>
      <c r="I28" s="206"/>
      <c r="J28" s="206"/>
      <c r="K28" s="206"/>
      <c r="L28" s="206"/>
      <c r="M28" s="206"/>
      <c r="N28" s="206"/>
      <c r="O28" s="206"/>
      <c r="P28" s="206"/>
      <c r="Q28" s="206"/>
      <c r="R28" s="207"/>
    </row>
    <row r="29" spans="1:18">
      <c r="A29" s="191"/>
      <c r="B29" s="194" t="s">
        <v>232</v>
      </c>
      <c r="C29" s="194"/>
      <c r="D29" s="194"/>
      <c r="E29" s="194"/>
      <c r="F29" s="194"/>
      <c r="G29" s="194"/>
      <c r="H29" s="194"/>
      <c r="I29" s="194"/>
      <c r="J29" s="194"/>
      <c r="K29" s="194"/>
      <c r="L29" s="194"/>
      <c r="M29" s="194"/>
      <c r="N29" s="194"/>
      <c r="O29" s="194"/>
      <c r="P29" s="194"/>
      <c r="Q29" s="194"/>
      <c r="R29" s="194"/>
    </row>
    <row r="30" spans="1:18">
      <c r="A30" s="137" t="s">
        <v>222</v>
      </c>
      <c r="B30" s="205" t="s">
        <v>233</v>
      </c>
      <c r="C30" s="206"/>
      <c r="D30" s="206"/>
      <c r="E30" s="206"/>
      <c r="F30" s="206"/>
      <c r="G30" s="206"/>
      <c r="H30" s="206"/>
      <c r="I30" s="206"/>
      <c r="J30" s="206"/>
      <c r="K30" s="206"/>
      <c r="L30" s="206"/>
      <c r="M30" s="206"/>
      <c r="N30" s="206"/>
      <c r="O30" s="206"/>
      <c r="P30" s="206"/>
      <c r="Q30" s="206"/>
      <c r="R30" s="207"/>
    </row>
    <row r="31" spans="1:18">
      <c r="A31" s="191" t="s">
        <v>213</v>
      </c>
      <c r="B31" s="192" t="s">
        <v>234</v>
      </c>
      <c r="C31" s="192"/>
      <c r="D31" s="192"/>
      <c r="E31" s="192"/>
      <c r="F31" s="192"/>
      <c r="G31" s="192"/>
      <c r="H31" s="192"/>
      <c r="I31" s="192"/>
      <c r="J31" s="192"/>
      <c r="K31" s="192"/>
      <c r="L31" s="192"/>
      <c r="M31" s="192"/>
      <c r="N31" s="192"/>
      <c r="O31" s="192"/>
      <c r="P31" s="192"/>
      <c r="Q31" s="192"/>
      <c r="R31" s="192"/>
    </row>
    <row r="32" spans="1:18">
      <c r="A32" s="191"/>
      <c r="B32" s="205" t="s">
        <v>235</v>
      </c>
      <c r="C32" s="206"/>
      <c r="D32" s="206"/>
      <c r="E32" s="206"/>
      <c r="F32" s="206"/>
      <c r="G32" s="206"/>
      <c r="H32" s="206"/>
      <c r="I32" s="206"/>
      <c r="J32" s="206"/>
      <c r="K32" s="206"/>
      <c r="L32" s="206"/>
      <c r="M32" s="206"/>
      <c r="N32" s="206"/>
      <c r="O32" s="206"/>
      <c r="P32" s="206"/>
      <c r="Q32" s="206"/>
      <c r="R32" s="207"/>
    </row>
    <row r="33" spans="1:18">
      <c r="A33" s="191"/>
      <c r="B33" s="194" t="s">
        <v>236</v>
      </c>
      <c r="C33" s="194"/>
      <c r="D33" s="194"/>
      <c r="E33" s="194"/>
      <c r="F33" s="194"/>
      <c r="G33" s="194"/>
      <c r="H33" s="194"/>
      <c r="I33" s="194"/>
      <c r="J33" s="194"/>
      <c r="K33" s="194"/>
      <c r="L33" s="194"/>
      <c r="M33" s="194"/>
      <c r="N33" s="194"/>
      <c r="O33" s="194"/>
      <c r="P33" s="194"/>
      <c r="Q33" s="194"/>
      <c r="R33" s="194"/>
    </row>
    <row r="34" spans="1:18" ht="33.75" customHeight="1">
      <c r="A34" s="137" t="s">
        <v>237</v>
      </c>
      <c r="B34" s="195" t="s">
        <v>238</v>
      </c>
      <c r="C34" s="195"/>
      <c r="D34" s="195"/>
      <c r="E34" s="195"/>
      <c r="F34" s="195"/>
      <c r="G34" s="195"/>
      <c r="H34" s="195"/>
      <c r="I34" s="195"/>
      <c r="J34" s="195"/>
      <c r="K34" s="195"/>
      <c r="L34" s="195"/>
      <c r="M34" s="195"/>
      <c r="N34" s="195"/>
      <c r="O34" s="195"/>
      <c r="P34" s="195"/>
      <c r="Q34" s="195"/>
      <c r="R34" s="195"/>
    </row>
  </sheetData>
  <mergeCells count="51">
    <mergeCell ref="B34:R34"/>
    <mergeCell ref="B24:R24"/>
    <mergeCell ref="B25:R25"/>
    <mergeCell ref="A26:A27"/>
    <mergeCell ref="B26:R27"/>
    <mergeCell ref="A28:A29"/>
    <mergeCell ref="B28:R28"/>
    <mergeCell ref="B29:R29"/>
    <mergeCell ref="B30:R30"/>
    <mergeCell ref="A31:A33"/>
    <mergeCell ref="B31:R31"/>
    <mergeCell ref="B32:R32"/>
    <mergeCell ref="B33:R33"/>
    <mergeCell ref="A20:R20"/>
    <mergeCell ref="A21:A23"/>
    <mergeCell ref="B21:R21"/>
    <mergeCell ref="B22:R22"/>
    <mergeCell ref="B23:R23"/>
    <mergeCell ref="Q10:R10"/>
    <mergeCell ref="H11:I11"/>
    <mergeCell ref="K11:L11"/>
    <mergeCell ref="N11:O11"/>
    <mergeCell ref="Q11:R11"/>
    <mergeCell ref="N10:O10"/>
    <mergeCell ref="A12:B12"/>
    <mergeCell ref="H12:I15"/>
    <mergeCell ref="K12:L18"/>
    <mergeCell ref="N12:O18"/>
    <mergeCell ref="Q12:R18"/>
    <mergeCell ref="A13:B13"/>
    <mergeCell ref="A10:B11"/>
    <mergeCell ref="D10:D11"/>
    <mergeCell ref="F10:F11"/>
    <mergeCell ref="H10:I10"/>
    <mergeCell ref="K10:L10"/>
    <mergeCell ref="Q9:R9"/>
    <mergeCell ref="A1:R1"/>
    <mergeCell ref="A2:R2"/>
    <mergeCell ref="A4:I4"/>
    <mergeCell ref="K4:O4"/>
    <mergeCell ref="Q4:R4"/>
    <mergeCell ref="A6:F8"/>
    <mergeCell ref="H6:I8"/>
    <mergeCell ref="K6:L8"/>
    <mergeCell ref="N6:O8"/>
    <mergeCell ref="Q6:R8"/>
    <mergeCell ref="A9:B9"/>
    <mergeCell ref="D9:F9"/>
    <mergeCell ref="H9:I9"/>
    <mergeCell ref="K9:L9"/>
    <mergeCell ref="N9:O9"/>
  </mergeCells>
  <phoneticPr fontId="3"/>
  <printOptions horizontalCentered="1"/>
  <pageMargins left="0.70866141732283472" right="0.70866141732283472" top="0.74803149606299213" bottom="0.74803149606299213" header="0.31496062992125984" footer="0.31496062992125984"/>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X40"/>
  <sheetViews>
    <sheetView view="pageBreakPreview" zoomScaleNormal="84" zoomScaleSheetLayoutView="100" workbookViewId="0">
      <selection activeCell="E5" sqref="E5:M6"/>
    </sheetView>
  </sheetViews>
  <sheetFormatPr defaultRowHeight="18.75"/>
  <cols>
    <col min="1" max="21" width="4.625" style="3" customWidth="1"/>
    <col min="22" max="16384" width="9" style="3"/>
  </cols>
  <sheetData>
    <row r="1" spans="1:21" ht="36.75" customHeight="1">
      <c r="A1" s="261" t="s">
        <v>161</v>
      </c>
      <c r="B1" s="262"/>
      <c r="C1" s="262"/>
      <c r="D1" s="262"/>
      <c r="E1" s="262"/>
      <c r="F1" s="262"/>
      <c r="G1" s="262"/>
      <c r="H1" s="262"/>
      <c r="I1" s="262"/>
      <c r="J1" s="262"/>
      <c r="K1" s="262"/>
      <c r="L1" s="262"/>
      <c r="M1" s="262"/>
      <c r="N1" s="262"/>
      <c r="O1" s="262"/>
      <c r="P1" s="262"/>
      <c r="Q1" s="262"/>
      <c r="R1" s="262"/>
      <c r="S1" s="262"/>
      <c r="T1" s="262"/>
      <c r="U1" s="262"/>
    </row>
    <row r="2" spans="1:21" ht="36.75" customHeight="1">
      <c r="A2" s="262"/>
      <c r="B2" s="262"/>
      <c r="C2" s="262"/>
      <c r="D2" s="262"/>
      <c r="E2" s="262"/>
      <c r="F2" s="262"/>
      <c r="G2" s="262"/>
      <c r="H2" s="262"/>
      <c r="I2" s="262"/>
      <c r="J2" s="262"/>
      <c r="K2" s="262"/>
      <c r="L2" s="262"/>
      <c r="M2" s="262"/>
      <c r="N2" s="262"/>
      <c r="O2" s="262"/>
      <c r="P2" s="262"/>
      <c r="Q2" s="262"/>
      <c r="R2" s="262"/>
      <c r="S2" s="262"/>
      <c r="T2" s="262"/>
      <c r="U2" s="262"/>
    </row>
    <row r="3" spans="1:21" ht="9.75" customHeight="1">
      <c r="A3" s="4"/>
      <c r="B3" s="4"/>
      <c r="C3" s="4"/>
      <c r="D3" s="4"/>
      <c r="E3" s="4"/>
      <c r="F3" s="4"/>
      <c r="G3" s="4"/>
      <c r="H3" s="4"/>
      <c r="I3" s="4"/>
      <c r="J3" s="4"/>
      <c r="K3" s="4"/>
      <c r="L3" s="4"/>
      <c r="M3" s="4"/>
      <c r="N3" s="4"/>
      <c r="O3" s="4"/>
      <c r="P3" s="4"/>
      <c r="Q3" s="4"/>
      <c r="R3" s="4"/>
      <c r="S3" s="4"/>
      <c r="T3" s="4"/>
      <c r="U3" s="4"/>
    </row>
    <row r="4" spans="1:21" ht="10.5" customHeight="1">
      <c r="A4" s="263"/>
      <c r="B4" s="263"/>
      <c r="C4" s="263"/>
      <c r="D4" s="263"/>
      <c r="E4" s="263"/>
      <c r="F4" s="263"/>
      <c r="G4" s="263"/>
      <c r="H4" s="263"/>
      <c r="I4" s="263"/>
      <c r="J4" s="263"/>
      <c r="K4" s="263"/>
      <c r="L4" s="263"/>
      <c r="M4" s="263"/>
      <c r="N4" s="263"/>
      <c r="O4" s="263"/>
      <c r="P4" s="263"/>
      <c r="Q4" s="263"/>
      <c r="R4" s="263"/>
      <c r="S4" s="263"/>
      <c r="T4" s="263"/>
      <c r="U4" s="263"/>
    </row>
    <row r="5" spans="1:21" ht="18.75" customHeight="1">
      <c r="A5" s="264" t="s">
        <v>158</v>
      </c>
      <c r="B5" s="265"/>
      <c r="C5" s="265"/>
      <c r="D5" s="265"/>
      <c r="E5" s="268"/>
      <c r="F5" s="268"/>
      <c r="G5" s="268"/>
      <c r="H5" s="268"/>
      <c r="I5" s="268"/>
      <c r="J5" s="268"/>
      <c r="K5" s="268"/>
      <c r="L5" s="268"/>
      <c r="M5" s="268"/>
      <c r="N5" s="269" t="s">
        <v>15</v>
      </c>
      <c r="O5" s="270"/>
      <c r="P5" s="270"/>
      <c r="Q5" s="270"/>
      <c r="R5" s="270"/>
      <c r="S5" s="270"/>
      <c r="T5" s="270"/>
      <c r="U5" s="270"/>
    </row>
    <row r="6" spans="1:21" ht="18.75" customHeight="1">
      <c r="A6" s="266"/>
      <c r="B6" s="267"/>
      <c r="C6" s="267"/>
      <c r="D6" s="267"/>
      <c r="E6" s="268"/>
      <c r="F6" s="268"/>
      <c r="G6" s="268"/>
      <c r="H6" s="268"/>
      <c r="I6" s="268"/>
      <c r="J6" s="268"/>
      <c r="K6" s="268"/>
      <c r="L6" s="268"/>
      <c r="M6" s="268"/>
      <c r="N6" s="269"/>
      <c r="O6" s="270"/>
      <c r="P6" s="270"/>
      <c r="Q6" s="270"/>
      <c r="R6" s="270"/>
      <c r="S6" s="270"/>
      <c r="T6" s="270"/>
      <c r="U6" s="270"/>
    </row>
    <row r="7" spans="1:21" ht="18.75" customHeight="1">
      <c r="A7" s="304" t="s">
        <v>157</v>
      </c>
      <c r="B7" s="305"/>
      <c r="C7" s="305"/>
      <c r="D7" s="306"/>
      <c r="E7" s="307"/>
      <c r="F7" s="308"/>
      <c r="G7" s="308"/>
      <c r="H7" s="308"/>
      <c r="I7" s="308"/>
      <c r="J7" s="308"/>
      <c r="K7" s="308"/>
      <c r="L7" s="308"/>
      <c r="M7" s="309"/>
      <c r="N7" s="100"/>
      <c r="O7" s="101"/>
      <c r="P7" s="101"/>
      <c r="Q7" s="101"/>
      <c r="R7" s="101"/>
      <c r="S7" s="101"/>
      <c r="T7" s="101"/>
      <c r="U7" s="101"/>
    </row>
    <row r="8" spans="1:21" ht="18.75" customHeight="1">
      <c r="A8" s="314" t="s">
        <v>159</v>
      </c>
      <c r="B8" s="315"/>
      <c r="C8" s="315"/>
      <c r="D8" s="315"/>
      <c r="E8" s="318"/>
      <c r="F8" s="318"/>
      <c r="G8" s="318"/>
      <c r="H8" s="318"/>
      <c r="I8" s="318"/>
      <c r="J8" s="318"/>
      <c r="K8" s="318"/>
      <c r="L8" s="318"/>
      <c r="M8" s="318"/>
      <c r="N8" s="269" t="s">
        <v>185</v>
      </c>
      <c r="O8" s="270"/>
      <c r="P8" s="270"/>
      <c r="Q8" s="270"/>
      <c r="R8" s="270"/>
      <c r="S8" s="270"/>
      <c r="T8" s="270"/>
      <c r="U8" s="270"/>
    </row>
    <row r="9" spans="1:21" ht="18.75" customHeight="1">
      <c r="A9" s="316"/>
      <c r="B9" s="317"/>
      <c r="C9" s="317"/>
      <c r="D9" s="317"/>
      <c r="E9" s="268"/>
      <c r="F9" s="268"/>
      <c r="G9" s="268"/>
      <c r="H9" s="268"/>
      <c r="I9" s="268"/>
      <c r="J9" s="268"/>
      <c r="K9" s="268"/>
      <c r="L9" s="268"/>
      <c r="M9" s="268"/>
      <c r="N9" s="319"/>
      <c r="O9" s="320"/>
      <c r="P9" s="320"/>
      <c r="Q9" s="320"/>
      <c r="R9" s="320"/>
      <c r="S9" s="320"/>
      <c r="T9" s="320"/>
      <c r="U9" s="320"/>
    </row>
    <row r="10" spans="1:21" ht="22.5" customHeight="1">
      <c r="A10" s="271" t="s">
        <v>160</v>
      </c>
      <c r="B10" s="272"/>
      <c r="C10" s="272"/>
      <c r="D10" s="272"/>
      <c r="E10" s="5" t="s">
        <v>3</v>
      </c>
      <c r="F10" s="286"/>
      <c r="G10" s="286"/>
      <c r="H10" s="286"/>
      <c r="I10" s="274"/>
      <c r="J10" s="274"/>
      <c r="K10" s="274"/>
      <c r="L10" s="274"/>
      <c r="M10" s="274"/>
      <c r="N10" s="274"/>
      <c r="O10" s="274"/>
      <c r="P10" s="274"/>
      <c r="Q10" s="274"/>
      <c r="R10" s="274"/>
      <c r="S10" s="274"/>
      <c r="T10" s="274"/>
      <c r="U10" s="287"/>
    </row>
    <row r="11" spans="1:21" ht="22.5" customHeight="1">
      <c r="A11" s="271"/>
      <c r="B11" s="272"/>
      <c r="C11" s="272"/>
      <c r="D11" s="272"/>
      <c r="E11" s="283"/>
      <c r="F11" s="284"/>
      <c r="G11" s="284"/>
      <c r="H11" s="284"/>
      <c r="I11" s="284"/>
      <c r="J11" s="284"/>
      <c r="K11" s="284"/>
      <c r="L11" s="284"/>
      <c r="M11" s="284"/>
      <c r="N11" s="284"/>
      <c r="O11" s="284"/>
      <c r="P11" s="284"/>
      <c r="Q11" s="284"/>
      <c r="R11" s="284"/>
      <c r="S11" s="284"/>
      <c r="T11" s="284"/>
      <c r="U11" s="285"/>
    </row>
    <row r="12" spans="1:21" ht="18.75" customHeight="1">
      <c r="A12" s="271" t="s">
        <v>4</v>
      </c>
      <c r="B12" s="272"/>
      <c r="C12" s="272"/>
      <c r="D12" s="273"/>
      <c r="E12" s="274" t="s">
        <v>5</v>
      </c>
      <c r="F12" s="274"/>
      <c r="G12" s="276"/>
      <c r="H12" s="276"/>
      <c r="I12" s="276"/>
      <c r="J12" s="276"/>
      <c r="K12" s="276"/>
      <c r="L12" s="276"/>
      <c r="M12" s="278" t="s">
        <v>6</v>
      </c>
      <c r="N12" s="278"/>
      <c r="O12" s="280"/>
      <c r="P12" s="276"/>
      <c r="Q12" s="276"/>
      <c r="R12" s="276"/>
      <c r="S12" s="276"/>
      <c r="T12" s="276"/>
      <c r="U12" s="281"/>
    </row>
    <row r="13" spans="1:21" ht="18.75" customHeight="1">
      <c r="A13" s="271"/>
      <c r="B13" s="272"/>
      <c r="C13" s="272"/>
      <c r="D13" s="273"/>
      <c r="E13" s="275"/>
      <c r="F13" s="275"/>
      <c r="G13" s="277"/>
      <c r="H13" s="277"/>
      <c r="I13" s="277"/>
      <c r="J13" s="277"/>
      <c r="K13" s="277"/>
      <c r="L13" s="277"/>
      <c r="M13" s="279"/>
      <c r="N13" s="279"/>
      <c r="O13" s="277"/>
      <c r="P13" s="277"/>
      <c r="Q13" s="277"/>
      <c r="R13" s="277"/>
      <c r="S13" s="277"/>
      <c r="T13" s="277"/>
      <c r="U13" s="282"/>
    </row>
    <row r="14" spans="1:21" ht="10.5" customHeight="1">
      <c r="A14" s="6"/>
      <c r="B14" s="6"/>
      <c r="C14" s="6"/>
      <c r="D14" s="6"/>
      <c r="E14" s="6"/>
      <c r="F14" s="6"/>
      <c r="G14" s="6"/>
      <c r="H14" s="6"/>
      <c r="I14" s="6"/>
      <c r="J14" s="6"/>
      <c r="K14" s="6"/>
      <c r="L14" s="6"/>
      <c r="M14" s="7"/>
      <c r="N14" s="7"/>
      <c r="O14" s="7"/>
      <c r="P14" s="6"/>
      <c r="Q14" s="6"/>
      <c r="R14" s="6"/>
      <c r="S14" s="6"/>
      <c r="T14" s="6"/>
      <c r="U14" s="6"/>
    </row>
    <row r="15" spans="1:21" ht="17.25" customHeight="1">
      <c r="A15" s="310" t="s">
        <v>16</v>
      </c>
      <c r="B15" s="311"/>
      <c r="C15" s="252" t="s">
        <v>118</v>
      </c>
      <c r="D15" s="253"/>
      <c r="E15" s="255" t="s">
        <v>7</v>
      </c>
      <c r="F15" s="250">
        <f>IF(リスト!H6="","",リスト!H6)</f>
        <v>0</v>
      </c>
      <c r="G15" s="250"/>
      <c r="H15" s="250"/>
      <c r="I15" s="248" t="s">
        <v>8</v>
      </c>
      <c r="J15" s="208" t="s">
        <v>9</v>
      </c>
      <c r="K15" s="208"/>
      <c r="L15" s="208" t="s">
        <v>10</v>
      </c>
      <c r="M15" s="257">
        <v>1500</v>
      </c>
      <c r="N15" s="257"/>
      <c r="O15" s="257"/>
      <c r="P15" s="208" t="s">
        <v>11</v>
      </c>
      <c r="Q15" s="219" t="s">
        <v>12</v>
      </c>
      <c r="R15" s="215">
        <f>IF(F15="","",F15*M15)</f>
        <v>0</v>
      </c>
      <c r="S15" s="215"/>
      <c r="T15" s="215"/>
      <c r="U15" s="221" t="s">
        <v>11</v>
      </c>
    </row>
    <row r="16" spans="1:21" ht="17.25" customHeight="1">
      <c r="A16" s="312"/>
      <c r="B16" s="313"/>
      <c r="C16" s="253"/>
      <c r="D16" s="253"/>
      <c r="E16" s="256"/>
      <c r="F16" s="251"/>
      <c r="G16" s="251"/>
      <c r="H16" s="251"/>
      <c r="I16" s="249"/>
      <c r="J16" s="209"/>
      <c r="K16" s="209"/>
      <c r="L16" s="209"/>
      <c r="M16" s="258"/>
      <c r="N16" s="258"/>
      <c r="O16" s="258"/>
      <c r="P16" s="209"/>
      <c r="Q16" s="220"/>
      <c r="R16" s="216"/>
      <c r="S16" s="216"/>
      <c r="T16" s="216"/>
      <c r="U16" s="222"/>
    </row>
    <row r="17" spans="1:21" ht="17.25" customHeight="1">
      <c r="A17" s="312"/>
      <c r="B17" s="313"/>
      <c r="C17" s="252" t="s">
        <v>119</v>
      </c>
      <c r="D17" s="253"/>
      <c r="E17" s="254" t="s">
        <v>7</v>
      </c>
      <c r="F17" s="250">
        <f>IF(リスト!H7="","",リスト!H7)</f>
        <v>0</v>
      </c>
      <c r="G17" s="250"/>
      <c r="H17" s="250"/>
      <c r="I17" s="254" t="s">
        <v>8</v>
      </c>
      <c r="J17" s="259" t="s">
        <v>9</v>
      </c>
      <c r="K17" s="259"/>
      <c r="L17" s="259" t="s">
        <v>10</v>
      </c>
      <c r="M17" s="288">
        <v>3000</v>
      </c>
      <c r="N17" s="288"/>
      <c r="O17" s="288"/>
      <c r="P17" s="259" t="s">
        <v>11</v>
      </c>
      <c r="Q17" s="213" t="s">
        <v>12</v>
      </c>
      <c r="R17" s="215">
        <f>IF(F17="","",F17*M17)</f>
        <v>0</v>
      </c>
      <c r="S17" s="215"/>
      <c r="T17" s="215"/>
      <c r="U17" s="217" t="s">
        <v>11</v>
      </c>
    </row>
    <row r="18" spans="1:21" ht="17.25" customHeight="1">
      <c r="A18" s="312"/>
      <c r="B18" s="313"/>
      <c r="C18" s="253"/>
      <c r="D18" s="253"/>
      <c r="E18" s="254"/>
      <c r="F18" s="251"/>
      <c r="G18" s="251"/>
      <c r="H18" s="251"/>
      <c r="I18" s="254"/>
      <c r="J18" s="260"/>
      <c r="K18" s="260"/>
      <c r="L18" s="260"/>
      <c r="M18" s="288"/>
      <c r="N18" s="288"/>
      <c r="O18" s="288"/>
      <c r="P18" s="260"/>
      <c r="Q18" s="214"/>
      <c r="R18" s="216"/>
      <c r="S18" s="216"/>
      <c r="T18" s="216"/>
      <c r="U18" s="218"/>
    </row>
    <row r="19" spans="1:21" ht="17.25" customHeight="1">
      <c r="A19" s="312"/>
      <c r="B19" s="313"/>
      <c r="C19" s="252" t="s">
        <v>120</v>
      </c>
      <c r="D19" s="253"/>
      <c r="E19" s="255" t="s">
        <v>7</v>
      </c>
      <c r="F19" s="250">
        <f>IF(リスト!H8="","",リスト!H8)</f>
        <v>0</v>
      </c>
      <c r="G19" s="250"/>
      <c r="H19" s="250"/>
      <c r="I19" s="248" t="s">
        <v>8</v>
      </c>
      <c r="J19" s="208" t="s">
        <v>9</v>
      </c>
      <c r="K19" s="208"/>
      <c r="L19" s="208" t="s">
        <v>10</v>
      </c>
      <c r="M19" s="257">
        <v>4500</v>
      </c>
      <c r="N19" s="257"/>
      <c r="O19" s="257"/>
      <c r="P19" s="208" t="s">
        <v>11</v>
      </c>
      <c r="Q19" s="219" t="s">
        <v>12</v>
      </c>
      <c r="R19" s="215">
        <f>IF(F19="","",F19*M19)</f>
        <v>0</v>
      </c>
      <c r="S19" s="215"/>
      <c r="T19" s="215"/>
      <c r="U19" s="221" t="s">
        <v>11</v>
      </c>
    </row>
    <row r="20" spans="1:21" ht="17.25" customHeight="1">
      <c r="A20" s="312"/>
      <c r="B20" s="313"/>
      <c r="C20" s="253"/>
      <c r="D20" s="253"/>
      <c r="E20" s="256"/>
      <c r="F20" s="251"/>
      <c r="G20" s="251"/>
      <c r="H20" s="251"/>
      <c r="I20" s="249"/>
      <c r="J20" s="209"/>
      <c r="K20" s="209"/>
      <c r="L20" s="209"/>
      <c r="M20" s="258"/>
      <c r="N20" s="258"/>
      <c r="O20" s="258"/>
      <c r="P20" s="209"/>
      <c r="Q20" s="220"/>
      <c r="R20" s="216"/>
      <c r="S20" s="216"/>
      <c r="T20" s="216"/>
      <c r="U20" s="222"/>
    </row>
    <row r="21" spans="1:21" ht="17.25" customHeight="1">
      <c r="A21" s="312"/>
      <c r="B21" s="313"/>
      <c r="C21" s="252" t="s">
        <v>121</v>
      </c>
      <c r="D21" s="253"/>
      <c r="E21" s="254" t="s">
        <v>7</v>
      </c>
      <c r="F21" s="250">
        <f>IF(リスト!H9="0","",リスト!H9)</f>
        <v>0</v>
      </c>
      <c r="G21" s="250"/>
      <c r="H21" s="250"/>
      <c r="I21" s="254" t="s">
        <v>8</v>
      </c>
      <c r="J21" s="259" t="s">
        <v>9</v>
      </c>
      <c r="K21" s="259"/>
      <c r="L21" s="259" t="s">
        <v>10</v>
      </c>
      <c r="M21" s="288">
        <v>6000</v>
      </c>
      <c r="N21" s="288"/>
      <c r="O21" s="288"/>
      <c r="P21" s="259" t="s">
        <v>11</v>
      </c>
      <c r="Q21" s="213" t="s">
        <v>12</v>
      </c>
      <c r="R21" s="215">
        <f>IF(F21="","",F21*M21)</f>
        <v>0</v>
      </c>
      <c r="S21" s="215"/>
      <c r="T21" s="215"/>
      <c r="U21" s="217" t="s">
        <v>11</v>
      </c>
    </row>
    <row r="22" spans="1:21" ht="17.25" customHeight="1">
      <c r="A22" s="312"/>
      <c r="B22" s="313"/>
      <c r="C22" s="253"/>
      <c r="D22" s="253"/>
      <c r="E22" s="254"/>
      <c r="F22" s="251"/>
      <c r="G22" s="251"/>
      <c r="H22" s="251"/>
      <c r="I22" s="254"/>
      <c r="J22" s="260"/>
      <c r="K22" s="260"/>
      <c r="L22" s="260"/>
      <c r="M22" s="288"/>
      <c r="N22" s="288"/>
      <c r="O22" s="288"/>
      <c r="P22" s="260"/>
      <c r="Q22" s="214"/>
      <c r="R22" s="216"/>
      <c r="S22" s="216"/>
      <c r="T22" s="216"/>
      <c r="U22" s="218"/>
    </row>
    <row r="23" spans="1:21" ht="17.25" customHeight="1">
      <c r="A23" s="312"/>
      <c r="B23" s="313"/>
      <c r="C23" s="252" t="s">
        <v>122</v>
      </c>
      <c r="D23" s="253"/>
      <c r="E23" s="255" t="s">
        <v>7</v>
      </c>
      <c r="F23" s="250">
        <f>IF(リスト!H10="","",リスト!H10)</f>
        <v>0</v>
      </c>
      <c r="G23" s="250"/>
      <c r="H23" s="250"/>
      <c r="I23" s="248" t="s">
        <v>8</v>
      </c>
      <c r="J23" s="208" t="s">
        <v>9</v>
      </c>
      <c r="K23" s="208"/>
      <c r="L23" s="208" t="s">
        <v>10</v>
      </c>
      <c r="M23" s="257">
        <v>7500</v>
      </c>
      <c r="N23" s="257"/>
      <c r="O23" s="257"/>
      <c r="P23" s="208" t="s">
        <v>11</v>
      </c>
      <c r="Q23" s="219" t="s">
        <v>12</v>
      </c>
      <c r="R23" s="215">
        <f>IF(F23="","",F23*M23)</f>
        <v>0</v>
      </c>
      <c r="S23" s="215"/>
      <c r="T23" s="215"/>
      <c r="U23" s="221" t="s">
        <v>11</v>
      </c>
    </row>
    <row r="24" spans="1:21" ht="17.25" customHeight="1">
      <c r="A24" s="312"/>
      <c r="B24" s="313"/>
      <c r="C24" s="253"/>
      <c r="D24" s="253"/>
      <c r="E24" s="256"/>
      <c r="F24" s="251"/>
      <c r="G24" s="251"/>
      <c r="H24" s="251"/>
      <c r="I24" s="249"/>
      <c r="J24" s="209"/>
      <c r="K24" s="209"/>
      <c r="L24" s="209"/>
      <c r="M24" s="258"/>
      <c r="N24" s="258"/>
      <c r="O24" s="258"/>
      <c r="P24" s="209"/>
      <c r="Q24" s="220"/>
      <c r="R24" s="216"/>
      <c r="S24" s="216"/>
      <c r="T24" s="216"/>
      <c r="U24" s="222"/>
    </row>
    <row r="25" spans="1:21" ht="25.5" customHeight="1">
      <c r="A25" s="301" t="s">
        <v>170</v>
      </c>
      <c r="B25" s="302"/>
      <c r="C25" s="302"/>
      <c r="D25" s="302"/>
      <c r="E25" s="105" t="s">
        <v>171</v>
      </c>
      <c r="F25" s="321">
        <f>IF(リスト!H13="","",リスト!H13)</f>
        <v>0</v>
      </c>
      <c r="G25" s="321"/>
      <c r="H25" s="321"/>
      <c r="I25" s="106" t="s">
        <v>172</v>
      </c>
      <c r="J25" s="303" t="s">
        <v>175</v>
      </c>
      <c r="K25" s="303"/>
      <c r="L25" s="208" t="s">
        <v>10</v>
      </c>
      <c r="M25" s="295">
        <v>1000</v>
      </c>
      <c r="N25" s="295"/>
      <c r="O25" s="295"/>
      <c r="P25" s="208" t="s">
        <v>11</v>
      </c>
      <c r="Q25" s="219" t="s">
        <v>12</v>
      </c>
      <c r="R25" s="215">
        <f>IF(F25="","",F25*M25)</f>
        <v>0</v>
      </c>
      <c r="S25" s="215"/>
      <c r="T25" s="215"/>
      <c r="U25" s="221" t="s">
        <v>11</v>
      </c>
    </row>
    <row r="26" spans="1:21" ht="17.25" customHeight="1">
      <c r="A26" s="302"/>
      <c r="B26" s="302"/>
      <c r="C26" s="302"/>
      <c r="D26" s="302"/>
      <c r="E26" s="211" t="s">
        <v>176</v>
      </c>
      <c r="F26" s="212"/>
      <c r="G26" s="212"/>
      <c r="H26" s="212"/>
      <c r="I26" s="212"/>
      <c r="J26" s="303"/>
      <c r="K26" s="303"/>
      <c r="L26" s="209"/>
      <c r="M26" s="296"/>
      <c r="N26" s="296"/>
      <c r="O26" s="296"/>
      <c r="P26" s="209"/>
      <c r="Q26" s="220"/>
      <c r="R26" s="216"/>
      <c r="S26" s="216"/>
      <c r="T26" s="216"/>
      <c r="U26" s="222"/>
    </row>
    <row r="27" spans="1:21" ht="25.5" customHeight="1">
      <c r="A27" s="301" t="s">
        <v>136</v>
      </c>
      <c r="B27" s="302"/>
      <c r="C27" s="302"/>
      <c r="D27" s="302"/>
      <c r="E27" s="105" t="s">
        <v>171</v>
      </c>
      <c r="F27" s="321">
        <f>IF(リスト!H15="","",リスト!H15)</f>
        <v>0</v>
      </c>
      <c r="G27" s="321"/>
      <c r="H27" s="321"/>
      <c r="I27" s="106" t="s">
        <v>172</v>
      </c>
      <c r="J27" s="303" t="s">
        <v>175</v>
      </c>
      <c r="K27" s="303"/>
      <c r="L27" s="208" t="s">
        <v>10</v>
      </c>
      <c r="M27" s="295">
        <v>1000</v>
      </c>
      <c r="N27" s="295"/>
      <c r="O27" s="295"/>
      <c r="P27" s="208" t="s">
        <v>11</v>
      </c>
      <c r="Q27" s="219" t="s">
        <v>12</v>
      </c>
      <c r="R27" s="215">
        <f>IF(F27="","",F27*M27)</f>
        <v>0</v>
      </c>
      <c r="S27" s="215"/>
      <c r="T27" s="215"/>
      <c r="U27" s="221" t="s">
        <v>11</v>
      </c>
    </row>
    <row r="28" spans="1:21" ht="17.25" customHeight="1">
      <c r="A28" s="302"/>
      <c r="B28" s="302"/>
      <c r="C28" s="302"/>
      <c r="D28" s="302"/>
      <c r="E28" s="211" t="s">
        <v>177</v>
      </c>
      <c r="F28" s="212"/>
      <c r="G28" s="212"/>
      <c r="H28" s="212"/>
      <c r="I28" s="212"/>
      <c r="J28" s="303"/>
      <c r="K28" s="303"/>
      <c r="L28" s="209"/>
      <c r="M28" s="296"/>
      <c r="N28" s="296"/>
      <c r="O28" s="296"/>
      <c r="P28" s="209"/>
      <c r="Q28" s="220"/>
      <c r="R28" s="216"/>
      <c r="S28" s="216"/>
      <c r="T28" s="216"/>
      <c r="U28" s="222"/>
    </row>
    <row r="29" spans="1:21" ht="25.5" customHeight="1">
      <c r="A29" s="252" t="s">
        <v>169</v>
      </c>
      <c r="B29" s="253"/>
      <c r="C29" s="253"/>
      <c r="D29" s="253"/>
      <c r="E29" s="105" t="s">
        <v>171</v>
      </c>
      <c r="F29" s="321">
        <f>IF(リスト!H19="","",リスト!H19)</f>
        <v>0</v>
      </c>
      <c r="G29" s="321"/>
      <c r="H29" s="321"/>
      <c r="I29" s="106" t="s">
        <v>172</v>
      </c>
      <c r="J29" s="303" t="s">
        <v>173</v>
      </c>
      <c r="K29" s="303"/>
      <c r="L29" s="208" t="s">
        <v>10</v>
      </c>
      <c r="M29" s="295">
        <v>1000</v>
      </c>
      <c r="N29" s="295"/>
      <c r="O29" s="295"/>
      <c r="P29" s="208" t="s">
        <v>11</v>
      </c>
      <c r="Q29" s="219" t="s">
        <v>12</v>
      </c>
      <c r="R29" s="215">
        <f>IF(F29="","",F29*M29)</f>
        <v>0</v>
      </c>
      <c r="S29" s="215"/>
      <c r="T29" s="215"/>
      <c r="U29" s="221" t="s">
        <v>11</v>
      </c>
    </row>
    <row r="30" spans="1:21" ht="17.25" customHeight="1">
      <c r="A30" s="253"/>
      <c r="B30" s="253"/>
      <c r="C30" s="253"/>
      <c r="D30" s="253"/>
      <c r="E30" s="211" t="s">
        <v>174</v>
      </c>
      <c r="F30" s="212"/>
      <c r="G30" s="212"/>
      <c r="H30" s="212"/>
      <c r="I30" s="212"/>
      <c r="J30" s="303"/>
      <c r="K30" s="303"/>
      <c r="L30" s="209"/>
      <c r="M30" s="296"/>
      <c r="N30" s="296"/>
      <c r="O30" s="296"/>
      <c r="P30" s="209"/>
      <c r="Q30" s="220"/>
      <c r="R30" s="216"/>
      <c r="S30" s="216"/>
      <c r="T30" s="216"/>
      <c r="U30" s="222"/>
    </row>
    <row r="31" spans="1:21" ht="25.5" customHeight="1">
      <c r="A31" s="289" t="s">
        <v>130</v>
      </c>
      <c r="B31" s="290"/>
      <c r="C31" s="290"/>
      <c r="D31" s="291"/>
      <c r="E31" s="105" t="s">
        <v>171</v>
      </c>
      <c r="F31" s="321">
        <f>IF(リスト!H21="","",リスト!H21)</f>
        <v>0</v>
      </c>
      <c r="G31" s="321"/>
      <c r="H31" s="321"/>
      <c r="I31" s="106" t="s">
        <v>172</v>
      </c>
      <c r="J31" s="322" t="s">
        <v>178</v>
      </c>
      <c r="K31" s="322"/>
      <c r="L31" s="248" t="s">
        <v>10</v>
      </c>
      <c r="M31" s="295">
        <v>850</v>
      </c>
      <c r="N31" s="295"/>
      <c r="O31" s="295"/>
      <c r="P31" s="248" t="s">
        <v>11</v>
      </c>
      <c r="Q31" s="297" t="s">
        <v>12</v>
      </c>
      <c r="R31" s="215">
        <f>IF(F31="","",F31*M31)</f>
        <v>0</v>
      </c>
      <c r="S31" s="215"/>
      <c r="T31" s="215"/>
      <c r="U31" s="299" t="s">
        <v>11</v>
      </c>
    </row>
    <row r="32" spans="1:21" ht="17.25" customHeight="1">
      <c r="A32" s="292"/>
      <c r="B32" s="293"/>
      <c r="C32" s="293"/>
      <c r="D32" s="294"/>
      <c r="E32" s="211" t="s">
        <v>179</v>
      </c>
      <c r="F32" s="212"/>
      <c r="G32" s="212"/>
      <c r="H32" s="212"/>
      <c r="I32" s="212"/>
      <c r="J32" s="212"/>
      <c r="K32" s="212"/>
      <c r="L32" s="249"/>
      <c r="M32" s="296"/>
      <c r="N32" s="296"/>
      <c r="O32" s="296"/>
      <c r="P32" s="249"/>
      <c r="Q32" s="298"/>
      <c r="R32" s="216"/>
      <c r="S32" s="216"/>
      <c r="T32" s="216"/>
      <c r="U32" s="300"/>
    </row>
    <row r="33" spans="1:24" ht="17.25" customHeight="1">
      <c r="A33" s="246" t="s">
        <v>13</v>
      </c>
      <c r="B33" s="247"/>
      <c r="C33" s="247"/>
      <c r="D33" s="247"/>
      <c r="E33" s="248" t="s">
        <v>180</v>
      </c>
      <c r="F33" s="250">
        <f>IF(リスト!H25="","",リスト!H25)</f>
        <v>0</v>
      </c>
      <c r="G33" s="250"/>
      <c r="H33" s="250"/>
      <c r="I33" s="248" t="s">
        <v>181</v>
      </c>
      <c r="J33" s="208" t="s">
        <v>182</v>
      </c>
      <c r="K33" s="208"/>
      <c r="L33" s="208" t="s">
        <v>10</v>
      </c>
      <c r="M33" s="229">
        <v>1000</v>
      </c>
      <c r="N33" s="229"/>
      <c r="O33" s="229"/>
      <c r="P33" s="208" t="s">
        <v>11</v>
      </c>
      <c r="Q33" s="219" t="s">
        <v>12</v>
      </c>
      <c r="R33" s="215">
        <f>IF(F33="","",F33*M33)</f>
        <v>0</v>
      </c>
      <c r="S33" s="215"/>
      <c r="T33" s="215"/>
      <c r="U33" s="221" t="s">
        <v>11</v>
      </c>
    </row>
    <row r="34" spans="1:24" ht="17.25" customHeight="1">
      <c r="A34" s="247"/>
      <c r="B34" s="247"/>
      <c r="C34" s="247"/>
      <c r="D34" s="247"/>
      <c r="E34" s="249"/>
      <c r="F34" s="251"/>
      <c r="G34" s="251"/>
      <c r="H34" s="251"/>
      <c r="I34" s="249"/>
      <c r="J34" s="209"/>
      <c r="K34" s="209"/>
      <c r="L34" s="209"/>
      <c r="M34" s="230"/>
      <c r="N34" s="230"/>
      <c r="O34" s="230"/>
      <c r="P34" s="209"/>
      <c r="Q34" s="220"/>
      <c r="R34" s="216"/>
      <c r="S34" s="216"/>
      <c r="T34" s="216"/>
      <c r="U34" s="222"/>
    </row>
    <row r="35" spans="1:24" ht="14.65" customHeight="1" thickBot="1">
      <c r="A35" s="8"/>
      <c r="B35" s="8"/>
      <c r="C35" s="8"/>
      <c r="D35" s="8"/>
      <c r="E35" s="8"/>
      <c r="F35" s="9"/>
      <c r="G35" s="9"/>
      <c r="H35" s="9"/>
      <c r="I35" s="8"/>
      <c r="J35" s="8"/>
      <c r="K35" s="8"/>
      <c r="L35" s="8"/>
      <c r="M35" s="10"/>
      <c r="N35" s="10"/>
      <c r="O35" s="10"/>
      <c r="P35" s="8"/>
      <c r="Q35" s="8"/>
      <c r="R35" s="11"/>
      <c r="S35" s="11"/>
      <c r="T35" s="11"/>
      <c r="U35" s="8"/>
    </row>
    <row r="36" spans="1:24" ht="24">
      <c r="A36" s="210" t="s">
        <v>140</v>
      </c>
      <c r="B36" s="210"/>
      <c r="C36" s="210"/>
      <c r="D36" s="210"/>
      <c r="E36" s="210"/>
      <c r="F36" s="210"/>
      <c r="G36" s="210"/>
      <c r="H36" s="210"/>
      <c r="I36" s="210"/>
      <c r="J36" s="210"/>
      <c r="K36" s="210"/>
      <c r="L36" s="210"/>
      <c r="M36" s="1"/>
      <c r="N36" s="231" t="s">
        <v>14</v>
      </c>
      <c r="O36" s="232"/>
      <c r="P36" s="237">
        <f>SUM(R15:T34)</f>
        <v>0</v>
      </c>
      <c r="Q36" s="238"/>
      <c r="R36" s="238"/>
      <c r="S36" s="238"/>
      <c r="T36" s="238"/>
      <c r="U36" s="243" t="s">
        <v>11</v>
      </c>
    </row>
    <row r="37" spans="1:24" ht="24">
      <c r="A37" s="210" t="s">
        <v>139</v>
      </c>
      <c r="B37" s="210"/>
      <c r="C37" s="210"/>
      <c r="D37" s="210"/>
      <c r="E37" s="210"/>
      <c r="F37" s="210"/>
      <c r="G37" s="210"/>
      <c r="H37" s="210"/>
      <c r="I37" s="210"/>
      <c r="J37" s="210"/>
      <c r="K37" s="210"/>
      <c r="L37" s="210"/>
      <c r="M37" s="1"/>
      <c r="N37" s="233"/>
      <c r="O37" s="234"/>
      <c r="P37" s="239"/>
      <c r="Q37" s="240"/>
      <c r="R37" s="240"/>
      <c r="S37" s="240"/>
      <c r="T37" s="240"/>
      <c r="U37" s="244"/>
    </row>
    <row r="38" spans="1:24" ht="24.75" thickBot="1">
      <c r="A38" s="210" t="s">
        <v>138</v>
      </c>
      <c r="B38" s="210"/>
      <c r="C38" s="210"/>
      <c r="D38" s="210"/>
      <c r="E38" s="210"/>
      <c r="F38" s="210"/>
      <c r="G38" s="210"/>
      <c r="H38" s="210"/>
      <c r="I38" s="210"/>
      <c r="J38" s="210"/>
      <c r="K38" s="210"/>
      <c r="L38" s="210"/>
      <c r="M38" s="2"/>
      <c r="N38" s="235"/>
      <c r="O38" s="236"/>
      <c r="P38" s="241"/>
      <c r="Q38" s="242"/>
      <c r="R38" s="242"/>
      <c r="S38" s="242"/>
      <c r="T38" s="242"/>
      <c r="U38" s="245"/>
    </row>
    <row r="39" spans="1:24" ht="24">
      <c r="A39" s="210" t="s">
        <v>183</v>
      </c>
      <c r="B39" s="210"/>
      <c r="C39" s="210"/>
      <c r="D39" s="210"/>
      <c r="E39" s="210"/>
      <c r="F39" s="210"/>
      <c r="G39" s="210"/>
      <c r="H39" s="210"/>
      <c r="I39" s="210"/>
      <c r="J39" s="210"/>
      <c r="K39" s="210"/>
      <c r="L39" s="210"/>
      <c r="M39" s="2"/>
      <c r="N39" s="223" t="s">
        <v>105</v>
      </c>
      <c r="O39" s="224"/>
      <c r="P39" s="224"/>
      <c r="Q39" s="224"/>
      <c r="R39" s="224"/>
      <c r="S39" s="224"/>
      <c r="T39" s="224"/>
      <c r="U39" s="225"/>
      <c r="X39" s="21"/>
    </row>
    <row r="40" spans="1:24" ht="24.75" thickBot="1">
      <c r="A40" s="210" t="s">
        <v>184</v>
      </c>
      <c r="B40" s="210"/>
      <c r="C40" s="210"/>
      <c r="D40" s="210"/>
      <c r="E40" s="210"/>
      <c r="F40" s="210"/>
      <c r="G40" s="210"/>
      <c r="H40" s="210"/>
      <c r="I40" s="210"/>
      <c r="J40" s="210"/>
      <c r="K40" s="210"/>
      <c r="L40" s="210"/>
      <c r="M40" s="12"/>
      <c r="N40" s="226"/>
      <c r="O40" s="227"/>
      <c r="P40" s="227"/>
      <c r="Q40" s="227"/>
      <c r="R40" s="227"/>
      <c r="S40" s="227"/>
      <c r="T40" s="227"/>
      <c r="U40" s="228"/>
    </row>
  </sheetData>
  <mergeCells count="135">
    <mergeCell ref="A7:D7"/>
    <mergeCell ref="E7:M7"/>
    <mergeCell ref="R29:T30"/>
    <mergeCell ref="A29:D30"/>
    <mergeCell ref="J29:K30"/>
    <mergeCell ref="L29:L30"/>
    <mergeCell ref="M29:O30"/>
    <mergeCell ref="P29:P30"/>
    <mergeCell ref="Q29:Q30"/>
    <mergeCell ref="A15:B24"/>
    <mergeCell ref="F17:H18"/>
    <mergeCell ref="I17:I18"/>
    <mergeCell ref="L27:L28"/>
    <mergeCell ref="M27:O28"/>
    <mergeCell ref="A8:D9"/>
    <mergeCell ref="E8:M9"/>
    <mergeCell ref="N8:U9"/>
    <mergeCell ref="A10:D11"/>
    <mergeCell ref="R25:T26"/>
    <mergeCell ref="U25:U26"/>
    <mergeCell ref="F29:H29"/>
    <mergeCell ref="E30:I30"/>
    <mergeCell ref="F25:H25"/>
    <mergeCell ref="E26:I26"/>
    <mergeCell ref="M21:O22"/>
    <mergeCell ref="P21:P22"/>
    <mergeCell ref="R27:T28"/>
    <mergeCell ref="U27:U28"/>
    <mergeCell ref="C17:D18"/>
    <mergeCell ref="E17:E18"/>
    <mergeCell ref="A25:D26"/>
    <mergeCell ref="J25:K26"/>
    <mergeCell ref="L25:L26"/>
    <mergeCell ref="M25:O26"/>
    <mergeCell ref="P25:P26"/>
    <mergeCell ref="Q25:Q26"/>
    <mergeCell ref="F27:H27"/>
    <mergeCell ref="E28:I28"/>
    <mergeCell ref="P27:P28"/>
    <mergeCell ref="Q27:Q28"/>
    <mergeCell ref="A31:D32"/>
    <mergeCell ref="L31:L32"/>
    <mergeCell ref="M31:O32"/>
    <mergeCell ref="P31:P32"/>
    <mergeCell ref="Q31:Q32"/>
    <mergeCell ref="R31:T32"/>
    <mergeCell ref="U31:U32"/>
    <mergeCell ref="A27:D28"/>
    <mergeCell ref="J27:K28"/>
    <mergeCell ref="F31:H31"/>
    <mergeCell ref="J31:K31"/>
    <mergeCell ref="U29:U30"/>
    <mergeCell ref="C19:D20"/>
    <mergeCell ref="E19:E20"/>
    <mergeCell ref="F19:H20"/>
    <mergeCell ref="I19:I20"/>
    <mergeCell ref="J19:K20"/>
    <mergeCell ref="L19:L20"/>
    <mergeCell ref="U19:U20"/>
    <mergeCell ref="J17:K18"/>
    <mergeCell ref="L17:L18"/>
    <mergeCell ref="U17:U18"/>
    <mergeCell ref="M17:O18"/>
    <mergeCell ref="P17:P18"/>
    <mergeCell ref="Q17:Q18"/>
    <mergeCell ref="R17:T18"/>
    <mergeCell ref="Q19:Q20"/>
    <mergeCell ref="R19:T20"/>
    <mergeCell ref="M19:O20"/>
    <mergeCell ref="P19:P20"/>
    <mergeCell ref="A1:U2"/>
    <mergeCell ref="A4:U4"/>
    <mergeCell ref="A5:D6"/>
    <mergeCell ref="E5:M6"/>
    <mergeCell ref="N5:U6"/>
    <mergeCell ref="L15:L16"/>
    <mergeCell ref="M15:O16"/>
    <mergeCell ref="P15:P16"/>
    <mergeCell ref="Q15:Q16"/>
    <mergeCell ref="R15:T16"/>
    <mergeCell ref="U15:U16"/>
    <mergeCell ref="A12:D13"/>
    <mergeCell ref="E12:F13"/>
    <mergeCell ref="G12:L13"/>
    <mergeCell ref="M12:N13"/>
    <mergeCell ref="O12:U13"/>
    <mergeCell ref="C15:D16"/>
    <mergeCell ref="E15:E16"/>
    <mergeCell ref="F15:H16"/>
    <mergeCell ref="I15:I16"/>
    <mergeCell ref="J15:K16"/>
    <mergeCell ref="E11:U11"/>
    <mergeCell ref="F10:H10"/>
    <mergeCell ref="I10:U10"/>
    <mergeCell ref="A39:L39"/>
    <mergeCell ref="N39:U40"/>
    <mergeCell ref="A40:L40"/>
    <mergeCell ref="M33:O34"/>
    <mergeCell ref="P33:P34"/>
    <mergeCell ref="Q33:Q34"/>
    <mergeCell ref="R33:T34"/>
    <mergeCell ref="U33:U34"/>
    <mergeCell ref="A36:L36"/>
    <mergeCell ref="N36:O38"/>
    <mergeCell ref="P36:T38"/>
    <mergeCell ref="U36:U38"/>
    <mergeCell ref="A37:L37"/>
    <mergeCell ref="A33:D34"/>
    <mergeCell ref="E33:E34"/>
    <mergeCell ref="F33:H34"/>
    <mergeCell ref="I33:I34"/>
    <mergeCell ref="J33:K34"/>
    <mergeCell ref="L33:L34"/>
    <mergeCell ref="A38:L38"/>
    <mergeCell ref="E32:K32"/>
    <mergeCell ref="Q21:Q22"/>
    <mergeCell ref="R21:T22"/>
    <mergeCell ref="U21:U22"/>
    <mergeCell ref="P23:P24"/>
    <mergeCell ref="Q23:Q24"/>
    <mergeCell ref="R23:T24"/>
    <mergeCell ref="U23:U24"/>
    <mergeCell ref="C21:D22"/>
    <mergeCell ref="E21:E22"/>
    <mergeCell ref="C23:D24"/>
    <mergeCell ref="E23:E24"/>
    <mergeCell ref="F23:H24"/>
    <mergeCell ref="I23:I24"/>
    <mergeCell ref="J23:K24"/>
    <mergeCell ref="L23:L24"/>
    <mergeCell ref="M23:O24"/>
    <mergeCell ref="F21:H22"/>
    <mergeCell ref="I21:I22"/>
    <mergeCell ref="J21:K22"/>
    <mergeCell ref="L21:L22"/>
  </mergeCells>
  <phoneticPr fontId="8"/>
  <pageMargins left="0.39370078740157483" right="0.39370078740157483" top="0.59055118110236227" bottom="0.59055118110236227"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R40"/>
  <sheetViews>
    <sheetView view="pageBreakPreview" zoomScaleNormal="100" zoomScaleSheetLayoutView="100" workbookViewId="0">
      <selection activeCell="E8" sqref="E8:R9"/>
    </sheetView>
  </sheetViews>
  <sheetFormatPr defaultRowHeight="18.75"/>
  <cols>
    <col min="1" max="18" width="4.625" style="3" customWidth="1"/>
    <col min="19" max="16384" width="9" style="3"/>
  </cols>
  <sheetData>
    <row r="1" spans="1:18" ht="22.5" customHeight="1">
      <c r="A1" s="324" t="s">
        <v>186</v>
      </c>
      <c r="B1" s="324"/>
      <c r="C1" s="324"/>
      <c r="D1" s="324"/>
      <c r="E1" s="324"/>
      <c r="F1" s="324"/>
      <c r="G1" s="324"/>
      <c r="H1" s="324"/>
      <c r="I1" s="324"/>
      <c r="J1" s="324"/>
      <c r="K1" s="324"/>
      <c r="L1" s="324"/>
      <c r="M1" s="324"/>
      <c r="N1" s="324"/>
      <c r="O1" s="324"/>
      <c r="P1" s="324"/>
      <c r="Q1" s="324"/>
      <c r="R1" s="324"/>
    </row>
    <row r="2" spans="1:18" ht="22.5" customHeight="1">
      <c r="A2" s="324"/>
      <c r="B2" s="324"/>
      <c r="C2" s="324"/>
      <c r="D2" s="324"/>
      <c r="E2" s="324"/>
      <c r="F2" s="324"/>
      <c r="G2" s="324"/>
      <c r="H2" s="324"/>
      <c r="I2" s="324"/>
      <c r="J2" s="324"/>
      <c r="K2" s="324"/>
      <c r="L2" s="324"/>
      <c r="M2" s="324"/>
      <c r="N2" s="324"/>
      <c r="O2" s="324"/>
      <c r="P2" s="324"/>
      <c r="Q2" s="324"/>
      <c r="R2" s="324"/>
    </row>
    <row r="3" spans="1:18" ht="22.5" customHeight="1">
      <c r="A3" s="324"/>
      <c r="B3" s="324"/>
      <c r="C3" s="324"/>
      <c r="D3" s="324"/>
      <c r="E3" s="324"/>
      <c r="F3" s="324"/>
      <c r="G3" s="324"/>
      <c r="H3" s="324"/>
      <c r="I3" s="324"/>
      <c r="J3" s="324"/>
      <c r="K3" s="324"/>
      <c r="L3" s="324"/>
      <c r="M3" s="324"/>
      <c r="N3" s="324"/>
      <c r="O3" s="324"/>
      <c r="P3" s="324"/>
      <c r="Q3" s="324"/>
      <c r="R3" s="324"/>
    </row>
    <row r="4" spans="1:18" ht="22.5" customHeight="1">
      <c r="A4" s="324"/>
      <c r="B4" s="324"/>
      <c r="C4" s="324"/>
      <c r="D4" s="324"/>
      <c r="E4" s="324"/>
      <c r="F4" s="324"/>
      <c r="G4" s="324"/>
      <c r="H4" s="324"/>
      <c r="I4" s="324"/>
      <c r="J4" s="324"/>
      <c r="K4" s="324"/>
      <c r="L4" s="324"/>
      <c r="M4" s="324"/>
      <c r="N4" s="324"/>
      <c r="O4" s="324"/>
      <c r="P4" s="324"/>
      <c r="Q4" s="324"/>
      <c r="R4" s="324"/>
    </row>
    <row r="5" spans="1:18" ht="22.5" customHeight="1">
      <c r="A5" s="263"/>
      <c r="B5" s="263"/>
      <c r="C5" s="263"/>
      <c r="D5" s="263"/>
      <c r="E5" s="263"/>
      <c r="F5" s="263"/>
      <c r="G5" s="263"/>
      <c r="H5" s="263"/>
      <c r="I5" s="263"/>
      <c r="J5" s="263"/>
      <c r="K5" s="263"/>
      <c r="L5" s="263"/>
      <c r="M5" s="263"/>
      <c r="N5" s="263"/>
      <c r="O5" s="263"/>
      <c r="P5" s="263"/>
      <c r="Q5" s="263"/>
      <c r="R5" s="263"/>
    </row>
    <row r="6" spans="1:18" ht="22.5" customHeight="1">
      <c r="A6" s="264" t="s">
        <v>1</v>
      </c>
      <c r="B6" s="265"/>
      <c r="C6" s="265"/>
      <c r="D6" s="265"/>
      <c r="E6" s="325" t="str">
        <f>IF(①統括票!E5="","",①統括票!E5)</f>
        <v/>
      </c>
      <c r="F6" s="326"/>
      <c r="G6" s="326"/>
      <c r="H6" s="326"/>
      <c r="I6" s="326"/>
      <c r="J6" s="326"/>
      <c r="K6" s="326"/>
      <c r="L6" s="326"/>
      <c r="M6" s="326"/>
      <c r="N6" s="326"/>
      <c r="O6" s="326"/>
      <c r="P6" s="326"/>
      <c r="Q6" s="326"/>
      <c r="R6" s="327"/>
    </row>
    <row r="7" spans="1:18" ht="22.5" customHeight="1">
      <c r="A7" s="266"/>
      <c r="B7" s="267"/>
      <c r="C7" s="267"/>
      <c r="D7" s="267"/>
      <c r="E7" s="325"/>
      <c r="F7" s="326"/>
      <c r="G7" s="326"/>
      <c r="H7" s="326"/>
      <c r="I7" s="326"/>
      <c r="J7" s="326"/>
      <c r="K7" s="326"/>
      <c r="L7" s="326"/>
      <c r="M7" s="326"/>
      <c r="N7" s="326"/>
      <c r="O7" s="326"/>
      <c r="P7" s="326"/>
      <c r="Q7" s="326"/>
      <c r="R7" s="327"/>
    </row>
    <row r="8" spans="1:18" ht="22.5" customHeight="1">
      <c r="A8" s="328" t="s">
        <v>2</v>
      </c>
      <c r="B8" s="329"/>
      <c r="C8" s="329"/>
      <c r="D8" s="329"/>
      <c r="E8" s="325" t="str">
        <f>IF(①統括票!E8="","",①統括票!E8)</f>
        <v/>
      </c>
      <c r="F8" s="326"/>
      <c r="G8" s="326"/>
      <c r="H8" s="326"/>
      <c r="I8" s="326"/>
      <c r="J8" s="326"/>
      <c r="K8" s="326"/>
      <c r="L8" s="326"/>
      <c r="M8" s="326"/>
      <c r="N8" s="326"/>
      <c r="O8" s="326"/>
      <c r="P8" s="326"/>
      <c r="Q8" s="326"/>
      <c r="R8" s="327"/>
    </row>
    <row r="9" spans="1:18" ht="22.5" customHeight="1">
      <c r="A9" s="316"/>
      <c r="B9" s="317"/>
      <c r="C9" s="317"/>
      <c r="D9" s="317"/>
      <c r="E9" s="325"/>
      <c r="F9" s="326"/>
      <c r="G9" s="326"/>
      <c r="H9" s="326"/>
      <c r="I9" s="326"/>
      <c r="J9" s="326"/>
      <c r="K9" s="326"/>
      <c r="L9" s="326"/>
      <c r="M9" s="326"/>
      <c r="N9" s="326"/>
      <c r="O9" s="326"/>
      <c r="P9" s="326"/>
      <c r="Q9" s="326"/>
      <c r="R9" s="327"/>
    </row>
    <row r="10" spans="1:18">
      <c r="A10" s="13"/>
      <c r="B10" s="14"/>
      <c r="C10" s="14"/>
      <c r="D10" s="14"/>
      <c r="E10" s="14"/>
      <c r="F10" s="14"/>
      <c r="G10" s="14"/>
      <c r="H10" s="14"/>
      <c r="I10" s="14"/>
      <c r="J10" s="14"/>
      <c r="K10" s="14"/>
      <c r="L10" s="14"/>
      <c r="M10" s="14"/>
      <c r="N10" s="14"/>
      <c r="O10" s="14"/>
      <c r="P10" s="14"/>
      <c r="Q10" s="14"/>
      <c r="R10" s="15"/>
    </row>
    <row r="11" spans="1:18">
      <c r="A11" s="16"/>
      <c r="B11" s="3" t="s">
        <v>152</v>
      </c>
      <c r="R11" s="17"/>
    </row>
    <row r="12" spans="1:18">
      <c r="A12" s="16"/>
      <c r="B12" s="3" t="s">
        <v>153</v>
      </c>
      <c r="R12" s="17"/>
    </row>
    <row r="13" spans="1:18">
      <c r="A13" s="16"/>
      <c r="B13" s="3" t="s">
        <v>154</v>
      </c>
      <c r="R13" s="17"/>
    </row>
    <row r="14" spans="1:18">
      <c r="A14" s="16"/>
      <c r="B14" s="3" t="s">
        <v>155</v>
      </c>
      <c r="R14" s="17"/>
    </row>
    <row r="15" spans="1:18">
      <c r="A15" s="16"/>
      <c r="B15" s="3" t="s">
        <v>156</v>
      </c>
      <c r="R15" s="17"/>
    </row>
    <row r="16" spans="1:18">
      <c r="A16" s="16"/>
      <c r="R16" s="17"/>
    </row>
    <row r="17" spans="1:18">
      <c r="A17" s="16"/>
      <c r="R17" s="17"/>
    </row>
    <row r="18" spans="1:18">
      <c r="A18" s="16"/>
      <c r="R18" s="17"/>
    </row>
    <row r="19" spans="1:18">
      <c r="A19" s="16"/>
      <c r="B19" s="323" t="s">
        <v>141</v>
      </c>
      <c r="C19" s="323"/>
      <c r="D19" s="323"/>
      <c r="E19" s="323"/>
      <c r="F19" s="323"/>
      <c r="G19" s="323"/>
      <c r="H19" s="323"/>
      <c r="I19" s="323"/>
      <c r="J19" s="323"/>
      <c r="K19" s="323"/>
      <c r="L19" s="323"/>
      <c r="M19" s="323"/>
      <c r="N19" s="323"/>
      <c r="O19" s="323"/>
      <c r="P19" s="323"/>
      <c r="Q19" s="323"/>
      <c r="R19" s="17"/>
    </row>
    <row r="20" spans="1:18">
      <c r="A20" s="16"/>
      <c r="B20" s="323"/>
      <c r="C20" s="323"/>
      <c r="D20" s="323"/>
      <c r="E20" s="323"/>
      <c r="F20" s="323"/>
      <c r="G20" s="323"/>
      <c r="H20" s="323"/>
      <c r="I20" s="323"/>
      <c r="J20" s="323"/>
      <c r="K20" s="323"/>
      <c r="L20" s="323"/>
      <c r="M20" s="323"/>
      <c r="N20" s="323"/>
      <c r="O20" s="323"/>
      <c r="P20" s="323"/>
      <c r="Q20" s="323"/>
      <c r="R20" s="17"/>
    </row>
    <row r="21" spans="1:18">
      <c r="A21" s="16"/>
      <c r="B21" s="323"/>
      <c r="C21" s="323"/>
      <c r="D21" s="323"/>
      <c r="E21" s="323"/>
      <c r="F21" s="323"/>
      <c r="G21" s="323"/>
      <c r="H21" s="323"/>
      <c r="I21" s="323"/>
      <c r="J21" s="323"/>
      <c r="K21" s="323"/>
      <c r="L21" s="323"/>
      <c r="M21" s="323"/>
      <c r="N21" s="323"/>
      <c r="O21" s="323"/>
      <c r="P21" s="323"/>
      <c r="Q21" s="323"/>
      <c r="R21" s="17"/>
    </row>
    <row r="22" spans="1:18">
      <c r="A22" s="16"/>
      <c r="R22" s="17"/>
    </row>
    <row r="23" spans="1:18">
      <c r="A23" s="16"/>
      <c r="R23" s="17"/>
    </row>
    <row r="24" spans="1:18">
      <c r="A24" s="16"/>
      <c r="R24" s="17"/>
    </row>
    <row r="25" spans="1:18">
      <c r="A25" s="16"/>
      <c r="R25" s="17"/>
    </row>
    <row r="26" spans="1:18">
      <c r="A26" s="16"/>
      <c r="R26" s="17"/>
    </row>
    <row r="27" spans="1:18">
      <c r="A27" s="16"/>
      <c r="R27" s="17"/>
    </row>
    <row r="28" spans="1:18">
      <c r="A28" s="16"/>
      <c r="R28" s="17"/>
    </row>
    <row r="29" spans="1:18">
      <c r="A29" s="16"/>
      <c r="R29" s="17"/>
    </row>
    <row r="30" spans="1:18">
      <c r="A30" s="16"/>
      <c r="R30" s="17"/>
    </row>
    <row r="31" spans="1:18">
      <c r="A31" s="16"/>
      <c r="R31" s="17"/>
    </row>
    <row r="32" spans="1:18">
      <c r="A32" s="16"/>
      <c r="R32" s="17"/>
    </row>
    <row r="33" spans="1:18">
      <c r="A33" s="16"/>
      <c r="R33" s="17"/>
    </row>
    <row r="34" spans="1:18">
      <c r="A34" s="16"/>
      <c r="R34" s="17"/>
    </row>
    <row r="35" spans="1:18">
      <c r="A35" s="16"/>
      <c r="R35" s="17"/>
    </row>
    <row r="36" spans="1:18">
      <c r="A36" s="16"/>
      <c r="R36" s="17"/>
    </row>
    <row r="37" spans="1:18">
      <c r="A37" s="16"/>
      <c r="R37" s="17"/>
    </row>
    <row r="38" spans="1:18">
      <c r="A38" s="16"/>
      <c r="R38" s="17"/>
    </row>
    <row r="39" spans="1:18">
      <c r="A39" s="16"/>
      <c r="R39" s="17"/>
    </row>
    <row r="40" spans="1:18">
      <c r="A40" s="18"/>
      <c r="B40" s="19"/>
      <c r="C40" s="19"/>
      <c r="D40" s="19"/>
      <c r="E40" s="19"/>
      <c r="F40" s="19"/>
      <c r="G40" s="19"/>
      <c r="H40" s="19"/>
      <c r="I40" s="19"/>
      <c r="J40" s="19"/>
      <c r="K40" s="19"/>
      <c r="L40" s="19"/>
      <c r="M40" s="19"/>
      <c r="N40" s="19"/>
      <c r="O40" s="19"/>
      <c r="P40" s="19"/>
      <c r="Q40" s="19"/>
      <c r="R40" s="20"/>
    </row>
  </sheetData>
  <mergeCells count="7">
    <mergeCell ref="B19:Q21"/>
    <mergeCell ref="A1:R4"/>
    <mergeCell ref="E6:R7"/>
    <mergeCell ref="E8:R9"/>
    <mergeCell ref="A8:D9"/>
    <mergeCell ref="A5:R5"/>
    <mergeCell ref="A6:D7"/>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S35"/>
  <sheetViews>
    <sheetView zoomScale="85" zoomScaleNormal="85" workbookViewId="0">
      <selection activeCell="B6" sqref="B6"/>
    </sheetView>
  </sheetViews>
  <sheetFormatPr defaultRowHeight="13.5"/>
  <cols>
    <col min="1" max="1" width="5.625" style="22" customWidth="1"/>
    <col min="2" max="2" width="14.375" style="22" customWidth="1"/>
    <col min="3" max="3" width="17.375" style="22" customWidth="1"/>
    <col min="4" max="4" width="7.625" style="22" customWidth="1"/>
    <col min="5" max="5" width="15.375" style="22" customWidth="1"/>
    <col min="6" max="6" width="7.625" style="22" customWidth="1"/>
    <col min="7" max="7" width="19.625" style="22" customWidth="1"/>
    <col min="8" max="8" width="7.625" style="22" customWidth="1"/>
    <col min="9" max="9" width="9" style="22" customWidth="1"/>
    <col min="10" max="10" width="18.75" style="22" customWidth="1"/>
    <col min="11" max="11" width="10.625" style="22" customWidth="1"/>
    <col min="12" max="12" width="9" style="22" customWidth="1"/>
    <col min="13" max="13" width="18.75" style="22" customWidth="1"/>
    <col min="14" max="14" width="10.625" style="22" customWidth="1"/>
    <col min="15" max="15" width="9" style="22" customWidth="1"/>
    <col min="16" max="16" width="18.75" style="22" customWidth="1"/>
    <col min="17" max="17" width="10.625" style="22" customWidth="1"/>
    <col min="18" max="18" width="9" style="22" customWidth="1"/>
    <col min="19" max="19" width="18.75" style="22" customWidth="1"/>
    <col min="20" max="20" width="10.625" style="22" customWidth="1"/>
    <col min="21" max="21" width="9" style="22" customWidth="1"/>
    <col min="22" max="22" width="18.75" style="22" customWidth="1"/>
    <col min="23" max="23" width="10.625" style="22" customWidth="1"/>
    <col min="24" max="25" width="10" style="22" customWidth="1"/>
    <col min="26" max="27" width="9.875" style="113" customWidth="1"/>
    <col min="28" max="30" width="9.875" style="22" customWidth="1"/>
    <col min="31" max="31" width="9" style="22"/>
    <col min="32" max="32" width="12.25" style="22" customWidth="1"/>
    <col min="33" max="33" width="43.375" style="22" customWidth="1"/>
    <col min="34" max="34" width="17.875" style="22" customWidth="1"/>
    <col min="35" max="36" width="6" style="59" customWidth="1"/>
    <col min="37" max="44" width="7" style="22" customWidth="1"/>
    <col min="45" max="45" width="11.375" style="22" customWidth="1"/>
    <col min="46" max="16384" width="9" style="22"/>
  </cols>
  <sheetData>
    <row r="1" spans="1:45" ht="33" customHeight="1">
      <c r="F1" s="23">
        <v>45949</v>
      </c>
      <c r="I1" s="330" t="s">
        <v>187</v>
      </c>
      <c r="J1" s="331"/>
      <c r="K1" s="331"/>
      <c r="L1" s="331"/>
      <c r="M1" s="331"/>
      <c r="N1" s="331"/>
      <c r="O1" s="331"/>
      <c r="P1" s="331"/>
      <c r="Q1" s="331"/>
      <c r="R1" s="331"/>
      <c r="S1" s="331"/>
      <c r="T1" s="331"/>
      <c r="U1" s="331"/>
      <c r="V1" s="331"/>
      <c r="W1" s="332"/>
      <c r="X1" s="343" t="s">
        <v>195</v>
      </c>
      <c r="Y1" s="344"/>
      <c r="Z1" s="345" t="s">
        <v>196</v>
      </c>
      <c r="AA1" s="345"/>
      <c r="AB1" s="345"/>
      <c r="AC1" s="345"/>
      <c r="AD1" s="346"/>
      <c r="AE1" s="340" t="s">
        <v>114</v>
      </c>
      <c r="AF1" s="341"/>
      <c r="AG1" s="342"/>
      <c r="AH1" s="111" t="s">
        <v>125</v>
      </c>
      <c r="AI1" s="62"/>
      <c r="AJ1" s="347"/>
      <c r="AK1" s="338" t="s">
        <v>257</v>
      </c>
      <c r="AL1" s="338"/>
      <c r="AM1" s="338"/>
      <c r="AN1" s="338"/>
      <c r="AO1" s="338"/>
      <c r="AP1" s="338"/>
      <c r="AQ1" s="338"/>
      <c r="AR1" s="338"/>
      <c r="AS1" s="339"/>
    </row>
    <row r="2" spans="1:45" ht="44.25" customHeight="1">
      <c r="A2" s="24"/>
      <c r="B2" s="25" t="s">
        <v>17</v>
      </c>
      <c r="C2" s="25" t="s">
        <v>18</v>
      </c>
      <c r="D2" s="25" t="s">
        <v>35</v>
      </c>
      <c r="E2" s="25" t="s">
        <v>48</v>
      </c>
      <c r="F2" s="25" t="s">
        <v>49</v>
      </c>
      <c r="G2" s="25" t="s">
        <v>239</v>
      </c>
      <c r="H2" s="25" t="s">
        <v>124</v>
      </c>
      <c r="I2" s="26" t="s">
        <v>25</v>
      </c>
      <c r="J2" s="27" t="s">
        <v>26</v>
      </c>
      <c r="K2" s="28" t="s">
        <v>29</v>
      </c>
      <c r="L2" s="29" t="s">
        <v>25</v>
      </c>
      <c r="M2" s="27" t="s">
        <v>26</v>
      </c>
      <c r="N2" s="30" t="s">
        <v>29</v>
      </c>
      <c r="O2" s="26" t="s">
        <v>25</v>
      </c>
      <c r="P2" s="27" t="s">
        <v>26</v>
      </c>
      <c r="Q2" s="28" t="s">
        <v>29</v>
      </c>
      <c r="R2" s="29" t="s">
        <v>25</v>
      </c>
      <c r="S2" s="27" t="s">
        <v>26</v>
      </c>
      <c r="T2" s="30" t="s">
        <v>29</v>
      </c>
      <c r="U2" s="26" t="s">
        <v>25</v>
      </c>
      <c r="V2" s="27" t="s">
        <v>26</v>
      </c>
      <c r="W2" s="30" t="s">
        <v>29</v>
      </c>
      <c r="X2" s="31" t="s">
        <v>45</v>
      </c>
      <c r="Y2" s="32" t="s">
        <v>44</v>
      </c>
      <c r="Z2" s="116" t="s">
        <v>194</v>
      </c>
      <c r="AA2" s="115" t="s">
        <v>193</v>
      </c>
      <c r="AB2" s="33" t="s">
        <v>190</v>
      </c>
      <c r="AC2" s="33" t="s">
        <v>191</v>
      </c>
      <c r="AD2" s="34" t="s">
        <v>127</v>
      </c>
      <c r="AE2" s="26" t="s">
        <v>0</v>
      </c>
      <c r="AF2" s="27" t="s">
        <v>22</v>
      </c>
      <c r="AG2" s="28" t="s">
        <v>23</v>
      </c>
      <c r="AH2" s="35" t="s">
        <v>24</v>
      </c>
      <c r="AI2" s="63" t="s">
        <v>110</v>
      </c>
      <c r="AJ2" s="348" t="s">
        <v>256</v>
      </c>
      <c r="AK2" s="333" t="s">
        <v>162</v>
      </c>
      <c r="AL2" s="334"/>
      <c r="AM2" s="335" t="s">
        <v>197</v>
      </c>
      <c r="AN2" s="336"/>
      <c r="AO2" s="337"/>
      <c r="AP2" s="112" t="s">
        <v>198</v>
      </c>
      <c r="AQ2" s="112" t="s">
        <v>126</v>
      </c>
      <c r="AR2" s="142" t="s">
        <v>123</v>
      </c>
      <c r="AS2" s="354" t="s">
        <v>128</v>
      </c>
    </row>
    <row r="3" spans="1:45" ht="14.25">
      <c r="A3" s="36" t="s">
        <v>19</v>
      </c>
      <c r="B3" s="37" t="s">
        <v>20</v>
      </c>
      <c r="C3" s="37" t="s">
        <v>21</v>
      </c>
      <c r="D3" s="38" t="s">
        <v>36</v>
      </c>
      <c r="E3" s="39">
        <v>38125</v>
      </c>
      <c r="F3" s="60">
        <f>IF(E3="", "", DATEDIF(E3, $F$1, "Y"))</f>
        <v>21</v>
      </c>
      <c r="G3" s="38" t="s">
        <v>163</v>
      </c>
      <c r="H3" s="107">
        <v>12345</v>
      </c>
      <c r="I3" s="40" t="s">
        <v>57</v>
      </c>
      <c r="J3" s="41" t="s">
        <v>42</v>
      </c>
      <c r="K3" s="42">
        <v>10500</v>
      </c>
      <c r="L3" s="40" t="s">
        <v>57</v>
      </c>
      <c r="M3" s="41" t="s">
        <v>168</v>
      </c>
      <c r="N3" s="43">
        <v>21600</v>
      </c>
      <c r="O3" s="40" t="s">
        <v>71</v>
      </c>
      <c r="P3" s="41" t="s">
        <v>43</v>
      </c>
      <c r="Q3" s="42">
        <v>12000</v>
      </c>
      <c r="R3" s="40" t="s">
        <v>57</v>
      </c>
      <c r="S3" s="41" t="s">
        <v>188</v>
      </c>
      <c r="T3" s="43">
        <v>3050</v>
      </c>
      <c r="U3" s="40" t="s">
        <v>57</v>
      </c>
      <c r="V3" s="41" t="s">
        <v>34</v>
      </c>
      <c r="W3" s="43">
        <v>22900</v>
      </c>
      <c r="X3" s="44" t="s">
        <v>46</v>
      </c>
      <c r="Y3" s="45" t="s">
        <v>47</v>
      </c>
      <c r="Z3" s="114"/>
      <c r="AA3" s="117"/>
      <c r="AB3" s="46">
        <v>1</v>
      </c>
      <c r="AC3" s="46">
        <v>1</v>
      </c>
      <c r="AD3" s="47">
        <v>1000</v>
      </c>
      <c r="AE3" s="48"/>
      <c r="AF3" s="41"/>
      <c r="AG3" s="49"/>
      <c r="AH3" s="50" t="s">
        <v>115</v>
      </c>
      <c r="AI3" s="62">
        <f t="shared" ref="AI3:AI35" si="0">COUNTA(J3,M3,P3,S3,V3)</f>
        <v>5</v>
      </c>
      <c r="AJ3" s="349">
        <f>SUM(AI3*1500)</f>
        <v>7500</v>
      </c>
      <c r="AK3" s="64">
        <f>IF(G3=リスト!$C$6,1000,0)</f>
        <v>0</v>
      </c>
      <c r="AL3" s="64">
        <f>IF(G3=リスト!$C$7,1000,0)</f>
        <v>0</v>
      </c>
      <c r="AM3" s="118">
        <f>IF(G3=リスト!$C$7,1000,0)</f>
        <v>0</v>
      </c>
      <c r="AN3" s="119">
        <f>IF(G3=リスト!$C$9,1000,0)</f>
        <v>0</v>
      </c>
      <c r="AO3" s="120">
        <f>IF(G3=リスト!$C$10,1000,0)</f>
        <v>0</v>
      </c>
      <c r="AP3" s="65">
        <f>SUM(AB3*1000)</f>
        <v>1000</v>
      </c>
      <c r="AQ3" s="65">
        <f>SUM(AC3*850)</f>
        <v>850</v>
      </c>
      <c r="AR3" s="351">
        <f>SUM(AD3)</f>
        <v>1000</v>
      </c>
      <c r="AS3" s="355">
        <f>SUM(AJ3:AR3)</f>
        <v>10350</v>
      </c>
    </row>
    <row r="4" spans="1:45" ht="14.25">
      <c r="A4" s="36" t="s">
        <v>19</v>
      </c>
      <c r="B4" s="37" t="s">
        <v>30</v>
      </c>
      <c r="C4" s="37" t="s">
        <v>31</v>
      </c>
      <c r="D4" s="38" t="s">
        <v>36</v>
      </c>
      <c r="E4" s="39">
        <v>31800</v>
      </c>
      <c r="F4" s="60">
        <f>IF(E4="", "", DATEDIF(E4, $F$1, "Y"))</f>
        <v>38</v>
      </c>
      <c r="G4" s="38" t="s">
        <v>255</v>
      </c>
      <c r="H4" s="108"/>
      <c r="I4" s="40" t="s">
        <v>62</v>
      </c>
      <c r="J4" s="41" t="s">
        <v>40</v>
      </c>
      <c r="K4" s="42">
        <v>2800</v>
      </c>
      <c r="L4" s="40" t="s">
        <v>62</v>
      </c>
      <c r="M4" s="41" t="s">
        <v>42</v>
      </c>
      <c r="N4" s="43">
        <v>10100</v>
      </c>
      <c r="O4" s="40" t="s">
        <v>76</v>
      </c>
      <c r="P4" s="41" t="s">
        <v>43</v>
      </c>
      <c r="Q4" s="42">
        <v>11500</v>
      </c>
      <c r="R4" s="40"/>
      <c r="S4" s="41"/>
      <c r="T4" s="43"/>
      <c r="U4" s="40"/>
      <c r="V4" s="41"/>
      <c r="W4" s="43"/>
      <c r="X4" s="44"/>
      <c r="Y4" s="45"/>
      <c r="Z4" s="114">
        <v>1</v>
      </c>
      <c r="AA4" s="117"/>
      <c r="AB4" s="46"/>
      <c r="AC4" s="46">
        <v>1</v>
      </c>
      <c r="AD4" s="47">
        <v>3000</v>
      </c>
      <c r="AE4" s="48"/>
      <c r="AF4" s="41"/>
      <c r="AG4" s="49"/>
      <c r="AH4" s="50" t="s">
        <v>116</v>
      </c>
      <c r="AI4" s="62">
        <f t="shared" si="0"/>
        <v>3</v>
      </c>
      <c r="AJ4" s="349">
        <f t="shared" ref="AJ4:AJ5" si="1">SUM(AI4*1500)</f>
        <v>4500</v>
      </c>
      <c r="AK4" s="64">
        <f>IF(G4=リスト!$C$6,1000,0)</f>
        <v>1000</v>
      </c>
      <c r="AL4" s="64">
        <f>IF(G4=リスト!$C$7,1000,0)</f>
        <v>0</v>
      </c>
      <c r="AM4" s="118">
        <f>IF(G4=リスト!$C$7,1000,0)</f>
        <v>0</v>
      </c>
      <c r="AN4" s="119">
        <f>IF(G4=リスト!$C$9,1000,0)</f>
        <v>0</v>
      </c>
      <c r="AO4" s="120">
        <f>IF(G4=リスト!$C$10,1000,0)</f>
        <v>0</v>
      </c>
      <c r="AP4" s="65">
        <f t="shared" ref="AP4:AP35" si="2">SUM(AB4*1000)</f>
        <v>0</v>
      </c>
      <c r="AQ4" s="65">
        <f t="shared" ref="AQ4:AQ35" si="3">SUM(AC4*850)</f>
        <v>850</v>
      </c>
      <c r="AR4" s="351">
        <f t="shared" ref="AR4:AR35" si="4">SUM(AD4)</f>
        <v>3000</v>
      </c>
      <c r="AS4" s="355">
        <f t="shared" ref="AS4:AS5" si="5">SUM(AJ4:AR4)</f>
        <v>9350</v>
      </c>
    </row>
    <row r="5" spans="1:45" ht="15" thickBot="1">
      <c r="A5" s="82" t="s">
        <v>19</v>
      </c>
      <c r="B5" s="83" t="s">
        <v>32</v>
      </c>
      <c r="C5" s="83" t="s">
        <v>33</v>
      </c>
      <c r="D5" s="84" t="s">
        <v>37</v>
      </c>
      <c r="E5" s="85">
        <v>41251</v>
      </c>
      <c r="F5" s="86">
        <f>IF(E5="", "", DATEDIF(E5, $F$1, "Y"))</f>
        <v>12</v>
      </c>
      <c r="G5" s="84" t="s">
        <v>165</v>
      </c>
      <c r="H5" s="109"/>
      <c r="I5" s="87" t="s">
        <v>62</v>
      </c>
      <c r="J5" s="88" t="s">
        <v>188</v>
      </c>
      <c r="K5" s="89">
        <v>3000</v>
      </c>
      <c r="L5" s="87" t="s">
        <v>62</v>
      </c>
      <c r="M5" s="88" t="s">
        <v>189</v>
      </c>
      <c r="N5" s="90">
        <v>10450</v>
      </c>
      <c r="O5" s="87" t="s">
        <v>92</v>
      </c>
      <c r="P5" s="88" t="s">
        <v>34</v>
      </c>
      <c r="Q5" s="89">
        <v>22100</v>
      </c>
      <c r="R5" s="87"/>
      <c r="S5" s="88"/>
      <c r="T5" s="90"/>
      <c r="U5" s="87"/>
      <c r="V5" s="88"/>
      <c r="W5" s="90"/>
      <c r="X5" s="91"/>
      <c r="Y5" s="92"/>
      <c r="Z5" s="123">
        <v>1</v>
      </c>
      <c r="AA5" s="124">
        <v>1</v>
      </c>
      <c r="AB5" s="93">
        <v>1</v>
      </c>
      <c r="AC5" s="93">
        <v>1</v>
      </c>
      <c r="AD5" s="94"/>
      <c r="AE5" s="95" t="s">
        <v>111</v>
      </c>
      <c r="AF5" s="88" t="s">
        <v>112</v>
      </c>
      <c r="AG5" s="96" t="s">
        <v>113</v>
      </c>
      <c r="AH5" s="97" t="s">
        <v>116</v>
      </c>
      <c r="AI5" s="128">
        <f t="shared" si="0"/>
        <v>3</v>
      </c>
      <c r="AJ5" s="350">
        <f t="shared" si="1"/>
        <v>4500</v>
      </c>
      <c r="AK5" s="129">
        <f>IF(G5=リスト!$C$6,1000,0)</f>
        <v>0</v>
      </c>
      <c r="AL5" s="129">
        <f>IF(G5=リスト!$C$7,1000,0)</f>
        <v>1000</v>
      </c>
      <c r="AM5" s="130">
        <f>IF(G5=リスト!$C$7,1000,0)</f>
        <v>1000</v>
      </c>
      <c r="AN5" s="131">
        <f>IF(G5=リスト!$C$9,1000,0)</f>
        <v>0</v>
      </c>
      <c r="AO5" s="132">
        <f>IF(G5=リスト!$C$10,1000,0)</f>
        <v>0</v>
      </c>
      <c r="AP5" s="133">
        <f t="shared" si="2"/>
        <v>1000</v>
      </c>
      <c r="AQ5" s="133">
        <f t="shared" si="3"/>
        <v>850</v>
      </c>
      <c r="AR5" s="352">
        <f t="shared" si="4"/>
        <v>0</v>
      </c>
      <c r="AS5" s="356">
        <f t="shared" si="5"/>
        <v>8350</v>
      </c>
    </row>
    <row r="6" spans="1:45" ht="27.75" customHeight="1" thickTop="1">
      <c r="A6" s="67">
        <v>1</v>
      </c>
      <c r="B6" s="67"/>
      <c r="C6" s="67"/>
      <c r="D6" s="67"/>
      <c r="E6" s="68"/>
      <c r="F6" s="69" t="str">
        <f>IF(E6="", "", DATEDIF(E6, $F$1, "Y"))</f>
        <v/>
      </c>
      <c r="G6" s="70"/>
      <c r="H6" s="110"/>
      <c r="I6" s="98"/>
      <c r="J6" s="99"/>
      <c r="K6" s="72"/>
      <c r="L6" s="98"/>
      <c r="M6" s="99"/>
      <c r="N6" s="73"/>
      <c r="O6" s="98"/>
      <c r="P6" s="99"/>
      <c r="Q6" s="72"/>
      <c r="R6" s="98"/>
      <c r="S6" s="99"/>
      <c r="T6" s="73"/>
      <c r="U6" s="98"/>
      <c r="V6" s="99"/>
      <c r="W6" s="73"/>
      <c r="X6" s="74"/>
      <c r="Y6" s="75"/>
      <c r="Z6" s="121"/>
      <c r="AA6" s="122"/>
      <c r="AB6" s="138"/>
      <c r="AC6" s="138"/>
      <c r="AD6" s="139"/>
      <c r="AE6" s="76"/>
      <c r="AF6" s="71"/>
      <c r="AG6" s="77"/>
      <c r="AH6" s="78"/>
      <c r="AI6" s="79">
        <f t="shared" si="0"/>
        <v>0</v>
      </c>
      <c r="AJ6" s="349">
        <f>SUM(AI6*1500)</f>
        <v>0</v>
      </c>
      <c r="AK6" s="80">
        <f>IF(G6=リスト!$C$6,1000,0)</f>
        <v>0</v>
      </c>
      <c r="AL6" s="80">
        <f>IF(G6=リスト!$C$7,1000,0)</f>
        <v>0</v>
      </c>
      <c r="AM6" s="125">
        <f>IF(G6=リスト!$C$7,1000,0)</f>
        <v>0</v>
      </c>
      <c r="AN6" s="126">
        <f>IF(G6=リスト!$C$9,1000,0)</f>
        <v>0</v>
      </c>
      <c r="AO6" s="127">
        <f>IF(G6=リスト!$C$10,1000,0)</f>
        <v>0</v>
      </c>
      <c r="AP6" s="81">
        <f t="shared" si="2"/>
        <v>0</v>
      </c>
      <c r="AQ6" s="81">
        <f t="shared" si="3"/>
        <v>0</v>
      </c>
      <c r="AR6" s="353">
        <f t="shared" si="4"/>
        <v>0</v>
      </c>
      <c r="AS6" s="355">
        <f>SUM(AJ6:AR6)</f>
        <v>0</v>
      </c>
    </row>
    <row r="7" spans="1:45" ht="27.75" customHeight="1">
      <c r="A7" s="51">
        <v>2</v>
      </c>
      <c r="B7" s="51"/>
      <c r="C7" s="51"/>
      <c r="D7" s="51"/>
      <c r="E7" s="52"/>
      <c r="F7" s="61" t="str">
        <f t="shared" ref="F7:F35" si="6">IF(E7="", "", DATEDIF(E7, $F$1, "Y"))</f>
        <v/>
      </c>
      <c r="G7" s="54"/>
      <c r="H7" s="108"/>
      <c r="I7" s="55"/>
      <c r="J7" s="56"/>
      <c r="K7" s="42"/>
      <c r="L7" s="55"/>
      <c r="M7" s="56"/>
      <c r="N7" s="43"/>
      <c r="O7" s="55"/>
      <c r="P7" s="56"/>
      <c r="Q7" s="42"/>
      <c r="R7" s="55"/>
      <c r="S7" s="56"/>
      <c r="T7" s="43"/>
      <c r="U7" s="55"/>
      <c r="V7" s="56"/>
      <c r="W7" s="43"/>
      <c r="X7" s="57"/>
      <c r="Y7" s="58"/>
      <c r="Z7" s="114"/>
      <c r="AA7" s="117"/>
      <c r="AB7" s="140"/>
      <c r="AC7" s="140"/>
      <c r="AD7" s="141"/>
      <c r="AE7" s="48"/>
      <c r="AF7" s="41"/>
      <c r="AG7" s="49"/>
      <c r="AH7" s="50"/>
      <c r="AI7" s="62">
        <f t="shared" si="0"/>
        <v>0</v>
      </c>
      <c r="AJ7" s="349">
        <f t="shared" ref="AJ7:AJ35" si="7">SUM(AI7*1500)</f>
        <v>0</v>
      </c>
      <c r="AK7" s="64">
        <f>IF(G7=リスト!$C$6,1000,0)</f>
        <v>0</v>
      </c>
      <c r="AL7" s="64">
        <f>IF(G7=リスト!$C$7,1000,0)</f>
        <v>0</v>
      </c>
      <c r="AM7" s="118">
        <f>IF(G7=リスト!$C$7,1000,0)</f>
        <v>0</v>
      </c>
      <c r="AN7" s="119">
        <f>IF(G7=リスト!$C$9,1000,0)</f>
        <v>0</v>
      </c>
      <c r="AO7" s="120">
        <f>IF(G7=リスト!$C$10,1000,0)</f>
        <v>0</v>
      </c>
      <c r="AP7" s="65">
        <f t="shared" si="2"/>
        <v>0</v>
      </c>
      <c r="AQ7" s="65">
        <f t="shared" si="3"/>
        <v>0</v>
      </c>
      <c r="AR7" s="351">
        <f t="shared" si="4"/>
        <v>0</v>
      </c>
      <c r="AS7" s="355">
        <f t="shared" ref="AS7:AS35" si="8">SUM(AJ7:AR7)</f>
        <v>0</v>
      </c>
    </row>
    <row r="8" spans="1:45" ht="27.75" customHeight="1">
      <c r="A8" s="51">
        <v>3</v>
      </c>
      <c r="B8" s="51"/>
      <c r="C8" s="51"/>
      <c r="D8" s="51"/>
      <c r="E8" s="53"/>
      <c r="F8" s="61" t="str">
        <f t="shared" si="6"/>
        <v/>
      </c>
      <c r="G8" s="54"/>
      <c r="H8" s="108"/>
      <c r="I8" s="55"/>
      <c r="J8" s="56"/>
      <c r="K8" s="42"/>
      <c r="L8" s="55"/>
      <c r="M8" s="56"/>
      <c r="N8" s="43"/>
      <c r="O8" s="55"/>
      <c r="P8" s="56"/>
      <c r="Q8" s="42"/>
      <c r="R8" s="55"/>
      <c r="S8" s="56"/>
      <c r="T8" s="43"/>
      <c r="U8" s="55"/>
      <c r="V8" s="56"/>
      <c r="W8" s="43"/>
      <c r="X8" s="57"/>
      <c r="Y8" s="58"/>
      <c r="Z8" s="114"/>
      <c r="AA8" s="117"/>
      <c r="AB8" s="140"/>
      <c r="AC8" s="140"/>
      <c r="AD8" s="141"/>
      <c r="AE8" s="48"/>
      <c r="AF8" s="41"/>
      <c r="AG8" s="49"/>
      <c r="AH8" s="50"/>
      <c r="AI8" s="62">
        <f t="shared" si="0"/>
        <v>0</v>
      </c>
      <c r="AJ8" s="349">
        <f t="shared" si="7"/>
        <v>0</v>
      </c>
      <c r="AK8" s="64">
        <f>IF(G8=リスト!$C$6,1000,0)</f>
        <v>0</v>
      </c>
      <c r="AL8" s="64">
        <f>IF(G8=リスト!$C$7,1000,0)</f>
        <v>0</v>
      </c>
      <c r="AM8" s="118">
        <f>IF(G8=リスト!$C$7,1000,0)</f>
        <v>0</v>
      </c>
      <c r="AN8" s="119">
        <f>IF(G8=リスト!$C$9,1000,0)</f>
        <v>0</v>
      </c>
      <c r="AO8" s="120">
        <f>IF(G8=リスト!$C$10,1000,0)</f>
        <v>0</v>
      </c>
      <c r="AP8" s="65">
        <f t="shared" si="2"/>
        <v>0</v>
      </c>
      <c r="AQ8" s="65">
        <f t="shared" si="3"/>
        <v>0</v>
      </c>
      <c r="AR8" s="351">
        <f t="shared" si="4"/>
        <v>0</v>
      </c>
      <c r="AS8" s="355">
        <f t="shared" si="8"/>
        <v>0</v>
      </c>
    </row>
    <row r="9" spans="1:45" ht="27.75" customHeight="1">
      <c r="A9" s="51">
        <v>4</v>
      </c>
      <c r="B9" s="51"/>
      <c r="C9" s="51"/>
      <c r="D9" s="51"/>
      <c r="E9" s="53"/>
      <c r="F9" s="61" t="str">
        <f t="shared" si="6"/>
        <v/>
      </c>
      <c r="G9" s="54"/>
      <c r="H9" s="108"/>
      <c r="I9" s="55"/>
      <c r="J9" s="56"/>
      <c r="K9" s="42"/>
      <c r="L9" s="55"/>
      <c r="M9" s="56"/>
      <c r="N9" s="43"/>
      <c r="O9" s="55"/>
      <c r="P9" s="56"/>
      <c r="Q9" s="42"/>
      <c r="R9" s="55"/>
      <c r="S9" s="56"/>
      <c r="T9" s="43"/>
      <c r="U9" s="55"/>
      <c r="V9" s="56"/>
      <c r="W9" s="43"/>
      <c r="X9" s="57"/>
      <c r="Y9" s="58"/>
      <c r="Z9" s="114"/>
      <c r="AA9" s="117"/>
      <c r="AB9" s="140"/>
      <c r="AC9" s="140"/>
      <c r="AD9" s="141"/>
      <c r="AE9" s="48"/>
      <c r="AF9" s="41"/>
      <c r="AG9" s="49"/>
      <c r="AH9" s="50"/>
      <c r="AI9" s="62">
        <f t="shared" si="0"/>
        <v>0</v>
      </c>
      <c r="AJ9" s="349">
        <f t="shared" si="7"/>
        <v>0</v>
      </c>
      <c r="AK9" s="64">
        <f>IF(G9=リスト!$C$6,1000,0)</f>
        <v>0</v>
      </c>
      <c r="AL9" s="64">
        <f>IF(G9=リスト!$C$7,1000,0)</f>
        <v>0</v>
      </c>
      <c r="AM9" s="118">
        <f>IF(G9=リスト!$C$7,1000,0)</f>
        <v>0</v>
      </c>
      <c r="AN9" s="119">
        <f>IF(G9=リスト!$C$9,1000,0)</f>
        <v>0</v>
      </c>
      <c r="AO9" s="120">
        <f>IF(G9=リスト!$C$10,1000,0)</f>
        <v>0</v>
      </c>
      <c r="AP9" s="65">
        <f t="shared" si="2"/>
        <v>0</v>
      </c>
      <c r="AQ9" s="65">
        <f t="shared" si="3"/>
        <v>0</v>
      </c>
      <c r="AR9" s="351">
        <f t="shared" si="4"/>
        <v>0</v>
      </c>
      <c r="AS9" s="355">
        <f t="shared" si="8"/>
        <v>0</v>
      </c>
    </row>
    <row r="10" spans="1:45" ht="27.75" customHeight="1">
      <c r="A10" s="51">
        <v>5</v>
      </c>
      <c r="B10" s="51"/>
      <c r="C10" s="51"/>
      <c r="D10" s="51"/>
      <c r="E10" s="53"/>
      <c r="F10" s="61" t="str">
        <f t="shared" si="6"/>
        <v/>
      </c>
      <c r="G10" s="54"/>
      <c r="H10" s="108"/>
      <c r="I10" s="55"/>
      <c r="J10" s="56"/>
      <c r="K10" s="42"/>
      <c r="L10" s="55"/>
      <c r="M10" s="56"/>
      <c r="N10" s="43"/>
      <c r="O10" s="55"/>
      <c r="P10" s="56"/>
      <c r="Q10" s="42"/>
      <c r="R10" s="55"/>
      <c r="S10" s="56"/>
      <c r="T10" s="43"/>
      <c r="U10" s="55"/>
      <c r="V10" s="56"/>
      <c r="W10" s="43"/>
      <c r="X10" s="57"/>
      <c r="Y10" s="58"/>
      <c r="Z10" s="114"/>
      <c r="AA10" s="117"/>
      <c r="AB10" s="140"/>
      <c r="AC10" s="140"/>
      <c r="AD10" s="141"/>
      <c r="AE10" s="48"/>
      <c r="AF10" s="41"/>
      <c r="AG10" s="49"/>
      <c r="AH10" s="50"/>
      <c r="AI10" s="62">
        <f t="shared" si="0"/>
        <v>0</v>
      </c>
      <c r="AJ10" s="349">
        <f t="shared" si="7"/>
        <v>0</v>
      </c>
      <c r="AK10" s="64">
        <f>IF(G10=リスト!$C$6,1000,0)</f>
        <v>0</v>
      </c>
      <c r="AL10" s="64">
        <f>IF(G10=リスト!$C$7,1000,0)</f>
        <v>0</v>
      </c>
      <c r="AM10" s="118">
        <f>IF(G10=リスト!$C$7,1000,0)</f>
        <v>0</v>
      </c>
      <c r="AN10" s="119">
        <f>IF(G10=リスト!$C$9,1000,0)</f>
        <v>0</v>
      </c>
      <c r="AO10" s="120">
        <f>IF(G10=リスト!$C$10,1000,0)</f>
        <v>0</v>
      </c>
      <c r="AP10" s="65">
        <f t="shared" si="2"/>
        <v>0</v>
      </c>
      <c r="AQ10" s="65">
        <f t="shared" si="3"/>
        <v>0</v>
      </c>
      <c r="AR10" s="351">
        <f t="shared" si="4"/>
        <v>0</v>
      </c>
      <c r="AS10" s="355">
        <f t="shared" si="8"/>
        <v>0</v>
      </c>
    </row>
    <row r="11" spans="1:45" ht="27.75" customHeight="1">
      <c r="A11" s="51">
        <v>6</v>
      </c>
      <c r="B11" s="51"/>
      <c r="C11" s="51"/>
      <c r="D11" s="51"/>
      <c r="E11" s="53"/>
      <c r="F11" s="61" t="str">
        <f t="shared" si="6"/>
        <v/>
      </c>
      <c r="G11" s="54"/>
      <c r="H11" s="108"/>
      <c r="I11" s="55"/>
      <c r="J11" s="56"/>
      <c r="K11" s="42"/>
      <c r="L11" s="55"/>
      <c r="M11" s="56"/>
      <c r="N11" s="43"/>
      <c r="O11" s="55"/>
      <c r="P11" s="56"/>
      <c r="Q11" s="42"/>
      <c r="R11" s="55"/>
      <c r="S11" s="56"/>
      <c r="T11" s="43"/>
      <c r="U11" s="55"/>
      <c r="V11" s="56"/>
      <c r="W11" s="43"/>
      <c r="X11" s="57"/>
      <c r="Y11" s="58"/>
      <c r="Z11" s="114"/>
      <c r="AA11" s="117"/>
      <c r="AB11" s="140"/>
      <c r="AC11" s="140"/>
      <c r="AD11" s="141"/>
      <c r="AE11" s="48"/>
      <c r="AF11" s="41"/>
      <c r="AG11" s="49"/>
      <c r="AH11" s="50"/>
      <c r="AI11" s="62">
        <f t="shared" si="0"/>
        <v>0</v>
      </c>
      <c r="AJ11" s="349">
        <f t="shared" si="7"/>
        <v>0</v>
      </c>
      <c r="AK11" s="64">
        <f>IF(G11=リスト!$C$6,1000,0)</f>
        <v>0</v>
      </c>
      <c r="AL11" s="64">
        <f>IF(G11=リスト!$C$7,1000,0)</f>
        <v>0</v>
      </c>
      <c r="AM11" s="118">
        <f>IF(G11=リスト!$C$7,1000,0)</f>
        <v>0</v>
      </c>
      <c r="AN11" s="119">
        <f>IF(G11=リスト!$C$9,1000,0)</f>
        <v>0</v>
      </c>
      <c r="AO11" s="120">
        <f>IF(G11=リスト!$C$10,1000,0)</f>
        <v>0</v>
      </c>
      <c r="AP11" s="65">
        <f t="shared" si="2"/>
        <v>0</v>
      </c>
      <c r="AQ11" s="65">
        <f t="shared" si="3"/>
        <v>0</v>
      </c>
      <c r="AR11" s="351">
        <f t="shared" si="4"/>
        <v>0</v>
      </c>
      <c r="AS11" s="355">
        <f t="shared" si="8"/>
        <v>0</v>
      </c>
    </row>
    <row r="12" spans="1:45" ht="27.75" customHeight="1">
      <c r="A12" s="51">
        <v>7</v>
      </c>
      <c r="B12" s="51"/>
      <c r="C12" s="51"/>
      <c r="D12" s="51"/>
      <c r="E12" s="53"/>
      <c r="F12" s="61" t="str">
        <f t="shared" si="6"/>
        <v/>
      </c>
      <c r="G12" s="54"/>
      <c r="H12" s="108"/>
      <c r="I12" s="55"/>
      <c r="J12" s="56"/>
      <c r="K12" s="42"/>
      <c r="L12" s="55"/>
      <c r="M12" s="56"/>
      <c r="N12" s="43"/>
      <c r="O12" s="55"/>
      <c r="P12" s="56"/>
      <c r="Q12" s="42"/>
      <c r="R12" s="55"/>
      <c r="S12" s="56"/>
      <c r="T12" s="43"/>
      <c r="U12" s="55"/>
      <c r="V12" s="56"/>
      <c r="W12" s="43"/>
      <c r="X12" s="57"/>
      <c r="Y12" s="58"/>
      <c r="Z12" s="114"/>
      <c r="AA12" s="117"/>
      <c r="AB12" s="140"/>
      <c r="AC12" s="140"/>
      <c r="AD12" s="141"/>
      <c r="AE12" s="48"/>
      <c r="AF12" s="41"/>
      <c r="AG12" s="49"/>
      <c r="AH12" s="50"/>
      <c r="AI12" s="62">
        <f t="shared" si="0"/>
        <v>0</v>
      </c>
      <c r="AJ12" s="349">
        <f t="shared" si="7"/>
        <v>0</v>
      </c>
      <c r="AK12" s="64">
        <f>IF(G12=リスト!$C$6,1000,0)</f>
        <v>0</v>
      </c>
      <c r="AL12" s="64">
        <f>IF(G12=リスト!$C$7,1000,0)</f>
        <v>0</v>
      </c>
      <c r="AM12" s="118">
        <f>IF(G12=リスト!$C$7,1000,0)</f>
        <v>0</v>
      </c>
      <c r="AN12" s="119">
        <f>IF(G12=リスト!$C$9,1000,0)</f>
        <v>0</v>
      </c>
      <c r="AO12" s="120">
        <f>IF(G12=リスト!$C$10,1000,0)</f>
        <v>0</v>
      </c>
      <c r="AP12" s="65">
        <f t="shared" si="2"/>
        <v>0</v>
      </c>
      <c r="AQ12" s="65">
        <f t="shared" si="3"/>
        <v>0</v>
      </c>
      <c r="AR12" s="351">
        <f t="shared" si="4"/>
        <v>0</v>
      </c>
      <c r="AS12" s="355">
        <f t="shared" si="8"/>
        <v>0</v>
      </c>
    </row>
    <row r="13" spans="1:45" ht="27.75" customHeight="1">
      <c r="A13" s="51">
        <v>8</v>
      </c>
      <c r="B13" s="51"/>
      <c r="C13" s="51"/>
      <c r="D13" s="51"/>
      <c r="E13" s="53"/>
      <c r="F13" s="61" t="str">
        <f t="shared" si="6"/>
        <v/>
      </c>
      <c r="G13" s="54"/>
      <c r="H13" s="108"/>
      <c r="I13" s="55"/>
      <c r="J13" s="56"/>
      <c r="K13" s="42"/>
      <c r="L13" s="55"/>
      <c r="M13" s="56"/>
      <c r="N13" s="43"/>
      <c r="O13" s="55"/>
      <c r="P13" s="56"/>
      <c r="Q13" s="42"/>
      <c r="R13" s="55"/>
      <c r="S13" s="56"/>
      <c r="T13" s="43"/>
      <c r="U13" s="55"/>
      <c r="V13" s="56"/>
      <c r="W13" s="43"/>
      <c r="X13" s="57"/>
      <c r="Y13" s="58"/>
      <c r="Z13" s="114"/>
      <c r="AA13" s="117"/>
      <c r="AB13" s="140"/>
      <c r="AC13" s="140"/>
      <c r="AD13" s="141"/>
      <c r="AE13" s="48"/>
      <c r="AF13" s="41"/>
      <c r="AG13" s="49"/>
      <c r="AH13" s="50"/>
      <c r="AI13" s="62">
        <f t="shared" si="0"/>
        <v>0</v>
      </c>
      <c r="AJ13" s="349">
        <f t="shared" si="7"/>
        <v>0</v>
      </c>
      <c r="AK13" s="64">
        <f>IF(G13=リスト!$C$6,1000,0)</f>
        <v>0</v>
      </c>
      <c r="AL13" s="64">
        <f>IF(G13=リスト!$C$7,1000,0)</f>
        <v>0</v>
      </c>
      <c r="AM13" s="118">
        <f>IF(G13=リスト!$C$7,1000,0)</f>
        <v>0</v>
      </c>
      <c r="AN13" s="119">
        <f>IF(G13=リスト!$C$9,1000,0)</f>
        <v>0</v>
      </c>
      <c r="AO13" s="120">
        <f>IF(G13=リスト!$C$10,1000,0)</f>
        <v>0</v>
      </c>
      <c r="AP13" s="65">
        <f t="shared" si="2"/>
        <v>0</v>
      </c>
      <c r="AQ13" s="65">
        <f t="shared" si="3"/>
        <v>0</v>
      </c>
      <c r="AR13" s="351">
        <f t="shared" si="4"/>
        <v>0</v>
      </c>
      <c r="AS13" s="355">
        <f t="shared" si="8"/>
        <v>0</v>
      </c>
    </row>
    <row r="14" spans="1:45" ht="27.75" customHeight="1">
      <c r="A14" s="51">
        <v>9</v>
      </c>
      <c r="B14" s="51"/>
      <c r="C14" s="51"/>
      <c r="D14" s="51"/>
      <c r="E14" s="53"/>
      <c r="F14" s="61" t="str">
        <f t="shared" si="6"/>
        <v/>
      </c>
      <c r="G14" s="54"/>
      <c r="H14" s="108"/>
      <c r="I14" s="55"/>
      <c r="J14" s="56"/>
      <c r="K14" s="42"/>
      <c r="L14" s="55"/>
      <c r="M14" s="56"/>
      <c r="N14" s="43"/>
      <c r="O14" s="55"/>
      <c r="P14" s="56"/>
      <c r="Q14" s="42"/>
      <c r="R14" s="55"/>
      <c r="S14" s="56"/>
      <c r="T14" s="43"/>
      <c r="U14" s="55"/>
      <c r="V14" s="56"/>
      <c r="W14" s="43"/>
      <c r="X14" s="57"/>
      <c r="Y14" s="58"/>
      <c r="Z14" s="114"/>
      <c r="AA14" s="117"/>
      <c r="AB14" s="140"/>
      <c r="AC14" s="140"/>
      <c r="AD14" s="141"/>
      <c r="AE14" s="48"/>
      <c r="AF14" s="41"/>
      <c r="AG14" s="49"/>
      <c r="AH14" s="50"/>
      <c r="AI14" s="62">
        <f t="shared" si="0"/>
        <v>0</v>
      </c>
      <c r="AJ14" s="349">
        <f t="shared" si="7"/>
        <v>0</v>
      </c>
      <c r="AK14" s="64">
        <f>IF(G14=リスト!$C$6,1000,0)</f>
        <v>0</v>
      </c>
      <c r="AL14" s="64">
        <f>IF(G14=リスト!$C$7,1000,0)</f>
        <v>0</v>
      </c>
      <c r="AM14" s="118">
        <f>IF(G14=リスト!$C$7,1000,0)</f>
        <v>0</v>
      </c>
      <c r="AN14" s="119">
        <f>IF(G14=リスト!$C$9,1000,0)</f>
        <v>0</v>
      </c>
      <c r="AO14" s="120">
        <f>IF(G14=リスト!$C$10,1000,0)</f>
        <v>0</v>
      </c>
      <c r="AP14" s="65">
        <f t="shared" si="2"/>
        <v>0</v>
      </c>
      <c r="AQ14" s="65">
        <f t="shared" si="3"/>
        <v>0</v>
      </c>
      <c r="AR14" s="351">
        <f t="shared" si="4"/>
        <v>0</v>
      </c>
      <c r="AS14" s="355">
        <f t="shared" si="8"/>
        <v>0</v>
      </c>
    </row>
    <row r="15" spans="1:45" ht="27.75" customHeight="1">
      <c r="A15" s="51">
        <v>10</v>
      </c>
      <c r="B15" s="51"/>
      <c r="C15" s="51"/>
      <c r="D15" s="51"/>
      <c r="E15" s="53"/>
      <c r="F15" s="61" t="str">
        <f t="shared" si="6"/>
        <v/>
      </c>
      <c r="G15" s="54"/>
      <c r="H15" s="108"/>
      <c r="I15" s="55"/>
      <c r="J15" s="56"/>
      <c r="K15" s="42"/>
      <c r="L15" s="55"/>
      <c r="M15" s="56"/>
      <c r="N15" s="43"/>
      <c r="O15" s="55"/>
      <c r="P15" s="56"/>
      <c r="Q15" s="42"/>
      <c r="R15" s="55"/>
      <c r="S15" s="56"/>
      <c r="T15" s="43"/>
      <c r="U15" s="55"/>
      <c r="V15" s="56"/>
      <c r="W15" s="43"/>
      <c r="X15" s="57"/>
      <c r="Y15" s="58"/>
      <c r="Z15" s="114"/>
      <c r="AA15" s="117"/>
      <c r="AB15" s="140"/>
      <c r="AC15" s="140"/>
      <c r="AD15" s="141"/>
      <c r="AE15" s="48"/>
      <c r="AF15" s="41"/>
      <c r="AG15" s="49"/>
      <c r="AH15" s="50"/>
      <c r="AI15" s="62">
        <f t="shared" si="0"/>
        <v>0</v>
      </c>
      <c r="AJ15" s="349">
        <f t="shared" si="7"/>
        <v>0</v>
      </c>
      <c r="AK15" s="64">
        <f>IF(G15=リスト!$C$6,1000,0)</f>
        <v>0</v>
      </c>
      <c r="AL15" s="64">
        <f>IF(G15=リスト!$C$7,1000,0)</f>
        <v>0</v>
      </c>
      <c r="AM15" s="118">
        <f>IF(G15=リスト!$C$7,1000,0)</f>
        <v>0</v>
      </c>
      <c r="AN15" s="119">
        <f>IF(G15=リスト!$C$9,1000,0)</f>
        <v>0</v>
      </c>
      <c r="AO15" s="120">
        <f>IF(G15=リスト!$C$10,1000,0)</f>
        <v>0</v>
      </c>
      <c r="AP15" s="65">
        <f t="shared" si="2"/>
        <v>0</v>
      </c>
      <c r="AQ15" s="65">
        <f t="shared" si="3"/>
        <v>0</v>
      </c>
      <c r="AR15" s="351">
        <f t="shared" si="4"/>
        <v>0</v>
      </c>
      <c r="AS15" s="355">
        <f t="shared" si="8"/>
        <v>0</v>
      </c>
    </row>
    <row r="16" spans="1:45" ht="27.75" customHeight="1">
      <c r="A16" s="51">
        <v>11</v>
      </c>
      <c r="B16" s="51"/>
      <c r="C16" s="51"/>
      <c r="D16" s="51"/>
      <c r="E16" s="53"/>
      <c r="F16" s="61" t="str">
        <f t="shared" si="6"/>
        <v/>
      </c>
      <c r="G16" s="54"/>
      <c r="H16" s="108"/>
      <c r="I16" s="55"/>
      <c r="J16" s="56"/>
      <c r="K16" s="42"/>
      <c r="L16" s="55"/>
      <c r="M16" s="56"/>
      <c r="N16" s="43"/>
      <c r="O16" s="55"/>
      <c r="P16" s="56"/>
      <c r="Q16" s="42"/>
      <c r="R16" s="55"/>
      <c r="S16" s="56"/>
      <c r="T16" s="43"/>
      <c r="U16" s="55"/>
      <c r="V16" s="56"/>
      <c r="W16" s="43"/>
      <c r="X16" s="57"/>
      <c r="Y16" s="58"/>
      <c r="Z16" s="114"/>
      <c r="AA16" s="117"/>
      <c r="AB16" s="140"/>
      <c r="AC16" s="140"/>
      <c r="AD16" s="141"/>
      <c r="AE16" s="48"/>
      <c r="AF16" s="41"/>
      <c r="AG16" s="49"/>
      <c r="AH16" s="50"/>
      <c r="AI16" s="62">
        <f t="shared" si="0"/>
        <v>0</v>
      </c>
      <c r="AJ16" s="349">
        <f t="shared" si="7"/>
        <v>0</v>
      </c>
      <c r="AK16" s="64">
        <f>IF(G16=リスト!$C$6,1000,0)</f>
        <v>0</v>
      </c>
      <c r="AL16" s="64">
        <f>IF(G16=リスト!$C$7,1000,0)</f>
        <v>0</v>
      </c>
      <c r="AM16" s="118">
        <f>IF(G16=リスト!$C$7,1000,0)</f>
        <v>0</v>
      </c>
      <c r="AN16" s="119">
        <f>IF(G16=リスト!$C$9,1000,0)</f>
        <v>0</v>
      </c>
      <c r="AO16" s="120">
        <f>IF(G16=リスト!$C$10,1000,0)</f>
        <v>0</v>
      </c>
      <c r="AP16" s="65">
        <f t="shared" si="2"/>
        <v>0</v>
      </c>
      <c r="AQ16" s="65">
        <f t="shared" si="3"/>
        <v>0</v>
      </c>
      <c r="AR16" s="351">
        <f t="shared" si="4"/>
        <v>0</v>
      </c>
      <c r="AS16" s="355">
        <f t="shared" si="8"/>
        <v>0</v>
      </c>
    </row>
    <row r="17" spans="1:45" ht="27.75" customHeight="1">
      <c r="A17" s="51">
        <v>12</v>
      </c>
      <c r="B17" s="51"/>
      <c r="C17" s="51"/>
      <c r="D17" s="51"/>
      <c r="E17" s="53"/>
      <c r="F17" s="61" t="str">
        <f t="shared" si="6"/>
        <v/>
      </c>
      <c r="G17" s="54"/>
      <c r="H17" s="108"/>
      <c r="I17" s="55"/>
      <c r="J17" s="56"/>
      <c r="K17" s="42"/>
      <c r="L17" s="55"/>
      <c r="M17" s="56"/>
      <c r="N17" s="43"/>
      <c r="O17" s="55"/>
      <c r="P17" s="56"/>
      <c r="Q17" s="42"/>
      <c r="R17" s="55"/>
      <c r="S17" s="56"/>
      <c r="T17" s="43"/>
      <c r="U17" s="55"/>
      <c r="V17" s="56"/>
      <c r="W17" s="43"/>
      <c r="X17" s="57"/>
      <c r="Y17" s="58"/>
      <c r="Z17" s="114"/>
      <c r="AA17" s="117"/>
      <c r="AB17" s="140"/>
      <c r="AC17" s="140"/>
      <c r="AD17" s="141"/>
      <c r="AE17" s="48"/>
      <c r="AF17" s="41"/>
      <c r="AG17" s="49"/>
      <c r="AH17" s="50"/>
      <c r="AI17" s="62">
        <f t="shared" si="0"/>
        <v>0</v>
      </c>
      <c r="AJ17" s="349">
        <f t="shared" si="7"/>
        <v>0</v>
      </c>
      <c r="AK17" s="64">
        <f>IF(G17=リスト!$C$6,1000,0)</f>
        <v>0</v>
      </c>
      <c r="AL17" s="64">
        <f>IF(G17=リスト!$C$7,1000,0)</f>
        <v>0</v>
      </c>
      <c r="AM17" s="118">
        <f>IF(G17=リスト!$C$7,1000,0)</f>
        <v>0</v>
      </c>
      <c r="AN17" s="119">
        <f>IF(G17=リスト!$C$9,1000,0)</f>
        <v>0</v>
      </c>
      <c r="AO17" s="120">
        <f>IF(G17=リスト!$C$10,1000,0)</f>
        <v>0</v>
      </c>
      <c r="AP17" s="65">
        <f t="shared" si="2"/>
        <v>0</v>
      </c>
      <c r="AQ17" s="65">
        <f t="shared" si="3"/>
        <v>0</v>
      </c>
      <c r="AR17" s="351">
        <f t="shared" si="4"/>
        <v>0</v>
      </c>
      <c r="AS17" s="355">
        <f t="shared" si="8"/>
        <v>0</v>
      </c>
    </row>
    <row r="18" spans="1:45" ht="27.75" customHeight="1">
      <c r="A18" s="51">
        <v>13</v>
      </c>
      <c r="B18" s="51"/>
      <c r="C18" s="51"/>
      <c r="D18" s="51"/>
      <c r="E18" s="53"/>
      <c r="F18" s="61" t="str">
        <f t="shared" si="6"/>
        <v/>
      </c>
      <c r="G18" s="54"/>
      <c r="H18" s="108"/>
      <c r="I18" s="55"/>
      <c r="J18" s="56"/>
      <c r="K18" s="42"/>
      <c r="L18" s="55"/>
      <c r="M18" s="56"/>
      <c r="N18" s="43"/>
      <c r="O18" s="55"/>
      <c r="P18" s="56"/>
      <c r="Q18" s="42"/>
      <c r="R18" s="55"/>
      <c r="S18" s="56"/>
      <c r="T18" s="43"/>
      <c r="U18" s="55"/>
      <c r="V18" s="56"/>
      <c r="W18" s="43"/>
      <c r="X18" s="57"/>
      <c r="Y18" s="58"/>
      <c r="Z18" s="114"/>
      <c r="AA18" s="117"/>
      <c r="AB18" s="140"/>
      <c r="AC18" s="140"/>
      <c r="AD18" s="141"/>
      <c r="AE18" s="48"/>
      <c r="AF18" s="41"/>
      <c r="AG18" s="49"/>
      <c r="AH18" s="50"/>
      <c r="AI18" s="62">
        <f t="shared" si="0"/>
        <v>0</v>
      </c>
      <c r="AJ18" s="349">
        <f t="shared" si="7"/>
        <v>0</v>
      </c>
      <c r="AK18" s="64">
        <f>IF(G18=リスト!$C$6,1000,0)</f>
        <v>0</v>
      </c>
      <c r="AL18" s="64">
        <f>IF(G18=リスト!$C$7,1000,0)</f>
        <v>0</v>
      </c>
      <c r="AM18" s="118">
        <f>IF(G18=リスト!$C$7,1000,0)</f>
        <v>0</v>
      </c>
      <c r="AN18" s="119">
        <f>IF(G18=リスト!$C$9,1000,0)</f>
        <v>0</v>
      </c>
      <c r="AO18" s="120">
        <f>IF(G18=リスト!$C$10,1000,0)</f>
        <v>0</v>
      </c>
      <c r="AP18" s="65">
        <f t="shared" si="2"/>
        <v>0</v>
      </c>
      <c r="AQ18" s="65">
        <f t="shared" si="3"/>
        <v>0</v>
      </c>
      <c r="AR18" s="351">
        <f t="shared" si="4"/>
        <v>0</v>
      </c>
      <c r="AS18" s="355">
        <f t="shared" si="8"/>
        <v>0</v>
      </c>
    </row>
    <row r="19" spans="1:45" ht="27.75" customHeight="1">
      <c r="A19" s="51">
        <v>14</v>
      </c>
      <c r="B19" s="51"/>
      <c r="C19" s="51"/>
      <c r="D19" s="51"/>
      <c r="E19" s="53"/>
      <c r="F19" s="61" t="str">
        <f t="shared" si="6"/>
        <v/>
      </c>
      <c r="G19" s="54"/>
      <c r="H19" s="108"/>
      <c r="I19" s="55"/>
      <c r="J19" s="56"/>
      <c r="K19" s="42"/>
      <c r="L19" s="55"/>
      <c r="M19" s="56"/>
      <c r="N19" s="43"/>
      <c r="O19" s="55"/>
      <c r="P19" s="56"/>
      <c r="Q19" s="42"/>
      <c r="R19" s="55"/>
      <c r="S19" s="56"/>
      <c r="T19" s="43"/>
      <c r="U19" s="55"/>
      <c r="V19" s="56"/>
      <c r="W19" s="43"/>
      <c r="X19" s="57"/>
      <c r="Y19" s="58"/>
      <c r="Z19" s="114"/>
      <c r="AA19" s="117"/>
      <c r="AB19" s="140"/>
      <c r="AC19" s="140"/>
      <c r="AD19" s="141"/>
      <c r="AE19" s="48"/>
      <c r="AF19" s="41"/>
      <c r="AG19" s="49"/>
      <c r="AH19" s="50"/>
      <c r="AI19" s="62">
        <f t="shared" si="0"/>
        <v>0</v>
      </c>
      <c r="AJ19" s="349">
        <f t="shared" si="7"/>
        <v>0</v>
      </c>
      <c r="AK19" s="64">
        <f>IF(G19=リスト!$C$6,1000,0)</f>
        <v>0</v>
      </c>
      <c r="AL19" s="64">
        <f>IF(G19=リスト!$C$7,1000,0)</f>
        <v>0</v>
      </c>
      <c r="AM19" s="118">
        <f>IF(G19=リスト!$C$7,1000,0)</f>
        <v>0</v>
      </c>
      <c r="AN19" s="119">
        <f>IF(G19=リスト!$C$9,1000,0)</f>
        <v>0</v>
      </c>
      <c r="AO19" s="120">
        <f>IF(G19=リスト!$C$10,1000,0)</f>
        <v>0</v>
      </c>
      <c r="AP19" s="65">
        <f t="shared" si="2"/>
        <v>0</v>
      </c>
      <c r="AQ19" s="65">
        <f t="shared" si="3"/>
        <v>0</v>
      </c>
      <c r="AR19" s="351">
        <f t="shared" si="4"/>
        <v>0</v>
      </c>
      <c r="AS19" s="355">
        <f t="shared" si="8"/>
        <v>0</v>
      </c>
    </row>
    <row r="20" spans="1:45" ht="27.75" customHeight="1">
      <c r="A20" s="51">
        <v>15</v>
      </c>
      <c r="B20" s="51"/>
      <c r="C20" s="51"/>
      <c r="D20" s="51"/>
      <c r="E20" s="53"/>
      <c r="F20" s="61" t="str">
        <f t="shared" si="6"/>
        <v/>
      </c>
      <c r="G20" s="54"/>
      <c r="H20" s="108"/>
      <c r="I20" s="55"/>
      <c r="J20" s="56"/>
      <c r="K20" s="42"/>
      <c r="L20" s="55"/>
      <c r="M20" s="56"/>
      <c r="N20" s="43"/>
      <c r="O20" s="55"/>
      <c r="P20" s="56"/>
      <c r="Q20" s="42"/>
      <c r="R20" s="55"/>
      <c r="S20" s="56"/>
      <c r="T20" s="43"/>
      <c r="U20" s="55"/>
      <c r="V20" s="56"/>
      <c r="W20" s="43"/>
      <c r="X20" s="57"/>
      <c r="Y20" s="58"/>
      <c r="Z20" s="114"/>
      <c r="AA20" s="117"/>
      <c r="AB20" s="140"/>
      <c r="AC20" s="140"/>
      <c r="AD20" s="141"/>
      <c r="AE20" s="48"/>
      <c r="AF20" s="41"/>
      <c r="AG20" s="49"/>
      <c r="AH20" s="50"/>
      <c r="AI20" s="62">
        <f t="shared" si="0"/>
        <v>0</v>
      </c>
      <c r="AJ20" s="349">
        <f t="shared" si="7"/>
        <v>0</v>
      </c>
      <c r="AK20" s="64">
        <f>IF(G20=リスト!$C$6,1000,0)</f>
        <v>0</v>
      </c>
      <c r="AL20" s="64">
        <f>IF(G20=リスト!$C$7,1000,0)</f>
        <v>0</v>
      </c>
      <c r="AM20" s="118">
        <f>IF(G20=リスト!$C$7,1000,0)</f>
        <v>0</v>
      </c>
      <c r="AN20" s="119">
        <f>IF(G20=リスト!$C$9,1000,0)</f>
        <v>0</v>
      </c>
      <c r="AO20" s="120">
        <f>IF(G20=リスト!$C$10,1000,0)</f>
        <v>0</v>
      </c>
      <c r="AP20" s="65">
        <f t="shared" si="2"/>
        <v>0</v>
      </c>
      <c r="AQ20" s="65">
        <f t="shared" si="3"/>
        <v>0</v>
      </c>
      <c r="AR20" s="351">
        <f t="shared" si="4"/>
        <v>0</v>
      </c>
      <c r="AS20" s="355">
        <f t="shared" si="8"/>
        <v>0</v>
      </c>
    </row>
    <row r="21" spans="1:45" ht="27.75" customHeight="1">
      <c r="A21" s="51">
        <v>16</v>
      </c>
      <c r="B21" s="51"/>
      <c r="C21" s="51"/>
      <c r="D21" s="51"/>
      <c r="E21" s="53"/>
      <c r="F21" s="61" t="str">
        <f t="shared" si="6"/>
        <v/>
      </c>
      <c r="G21" s="54"/>
      <c r="H21" s="108"/>
      <c r="I21" s="55"/>
      <c r="J21" s="56"/>
      <c r="K21" s="42"/>
      <c r="L21" s="55"/>
      <c r="M21" s="56"/>
      <c r="N21" s="43"/>
      <c r="O21" s="55"/>
      <c r="P21" s="56"/>
      <c r="Q21" s="42"/>
      <c r="R21" s="55"/>
      <c r="S21" s="56"/>
      <c r="T21" s="43"/>
      <c r="U21" s="55"/>
      <c r="V21" s="56"/>
      <c r="W21" s="43"/>
      <c r="X21" s="57"/>
      <c r="Y21" s="58"/>
      <c r="Z21" s="114"/>
      <c r="AA21" s="117"/>
      <c r="AB21" s="140"/>
      <c r="AC21" s="140"/>
      <c r="AD21" s="141"/>
      <c r="AE21" s="48"/>
      <c r="AF21" s="41"/>
      <c r="AG21" s="49"/>
      <c r="AH21" s="50"/>
      <c r="AI21" s="62">
        <f t="shared" si="0"/>
        <v>0</v>
      </c>
      <c r="AJ21" s="349">
        <f t="shared" si="7"/>
        <v>0</v>
      </c>
      <c r="AK21" s="64">
        <f>IF(G21=リスト!$C$6,1000,0)</f>
        <v>0</v>
      </c>
      <c r="AL21" s="64">
        <f>IF(G21=リスト!$C$7,1000,0)</f>
        <v>0</v>
      </c>
      <c r="AM21" s="118">
        <f>IF(G21=リスト!$C$7,1000,0)</f>
        <v>0</v>
      </c>
      <c r="AN21" s="119">
        <f>IF(G21=リスト!$C$9,1000,0)</f>
        <v>0</v>
      </c>
      <c r="AO21" s="120">
        <f>IF(G21=リスト!$C$10,1000,0)</f>
        <v>0</v>
      </c>
      <c r="AP21" s="65">
        <f t="shared" si="2"/>
        <v>0</v>
      </c>
      <c r="AQ21" s="65">
        <f t="shared" si="3"/>
        <v>0</v>
      </c>
      <c r="AR21" s="351">
        <f t="shared" si="4"/>
        <v>0</v>
      </c>
      <c r="AS21" s="355">
        <f t="shared" si="8"/>
        <v>0</v>
      </c>
    </row>
    <row r="22" spans="1:45" ht="27.75" customHeight="1">
      <c r="A22" s="51">
        <v>17</v>
      </c>
      <c r="B22" s="51"/>
      <c r="C22" s="51"/>
      <c r="D22" s="51"/>
      <c r="E22" s="53"/>
      <c r="F22" s="61" t="str">
        <f t="shared" si="6"/>
        <v/>
      </c>
      <c r="G22" s="54"/>
      <c r="H22" s="108"/>
      <c r="I22" s="55"/>
      <c r="J22" s="56"/>
      <c r="K22" s="42"/>
      <c r="L22" s="55"/>
      <c r="M22" s="56"/>
      <c r="N22" s="43"/>
      <c r="O22" s="55"/>
      <c r="P22" s="56"/>
      <c r="Q22" s="42"/>
      <c r="R22" s="55"/>
      <c r="S22" s="56"/>
      <c r="T22" s="43"/>
      <c r="U22" s="55"/>
      <c r="V22" s="56"/>
      <c r="W22" s="43"/>
      <c r="X22" s="57"/>
      <c r="Y22" s="58"/>
      <c r="Z22" s="114"/>
      <c r="AA22" s="117"/>
      <c r="AB22" s="140"/>
      <c r="AC22" s="140"/>
      <c r="AD22" s="141"/>
      <c r="AE22" s="48"/>
      <c r="AF22" s="41"/>
      <c r="AG22" s="49"/>
      <c r="AH22" s="50"/>
      <c r="AI22" s="62">
        <f t="shared" si="0"/>
        <v>0</v>
      </c>
      <c r="AJ22" s="349">
        <f t="shared" si="7"/>
        <v>0</v>
      </c>
      <c r="AK22" s="64">
        <f>IF(G22=リスト!$C$6,1000,0)</f>
        <v>0</v>
      </c>
      <c r="AL22" s="64">
        <f>IF(G22=リスト!$C$7,1000,0)</f>
        <v>0</v>
      </c>
      <c r="AM22" s="118">
        <f>IF(G22=リスト!$C$7,1000,0)</f>
        <v>0</v>
      </c>
      <c r="AN22" s="119">
        <f>IF(G22=リスト!$C$9,1000,0)</f>
        <v>0</v>
      </c>
      <c r="AO22" s="120">
        <f>IF(G22=リスト!$C$10,1000,0)</f>
        <v>0</v>
      </c>
      <c r="AP22" s="65">
        <f t="shared" si="2"/>
        <v>0</v>
      </c>
      <c r="AQ22" s="65">
        <f t="shared" si="3"/>
        <v>0</v>
      </c>
      <c r="AR22" s="351">
        <f t="shared" si="4"/>
        <v>0</v>
      </c>
      <c r="AS22" s="355">
        <f t="shared" si="8"/>
        <v>0</v>
      </c>
    </row>
    <row r="23" spans="1:45" ht="27.75" customHeight="1">
      <c r="A23" s="51">
        <v>18</v>
      </c>
      <c r="B23" s="51"/>
      <c r="C23" s="51"/>
      <c r="D23" s="51"/>
      <c r="E23" s="53"/>
      <c r="F23" s="61" t="str">
        <f t="shared" si="6"/>
        <v/>
      </c>
      <c r="G23" s="54"/>
      <c r="H23" s="108"/>
      <c r="I23" s="55"/>
      <c r="J23" s="56"/>
      <c r="K23" s="42"/>
      <c r="L23" s="55"/>
      <c r="M23" s="56"/>
      <c r="N23" s="43"/>
      <c r="O23" s="55"/>
      <c r="P23" s="56"/>
      <c r="Q23" s="42"/>
      <c r="R23" s="55"/>
      <c r="S23" s="56"/>
      <c r="T23" s="43"/>
      <c r="U23" s="55"/>
      <c r="V23" s="56"/>
      <c r="W23" s="43"/>
      <c r="X23" s="57"/>
      <c r="Y23" s="58"/>
      <c r="Z23" s="114"/>
      <c r="AA23" s="117"/>
      <c r="AB23" s="140"/>
      <c r="AC23" s="140"/>
      <c r="AD23" s="141"/>
      <c r="AE23" s="48"/>
      <c r="AF23" s="41"/>
      <c r="AG23" s="49"/>
      <c r="AH23" s="50"/>
      <c r="AI23" s="62">
        <f t="shared" si="0"/>
        <v>0</v>
      </c>
      <c r="AJ23" s="349">
        <f t="shared" si="7"/>
        <v>0</v>
      </c>
      <c r="AK23" s="64">
        <f>IF(G23=リスト!$C$6,1000,0)</f>
        <v>0</v>
      </c>
      <c r="AL23" s="64">
        <f>IF(G23=リスト!$C$7,1000,0)</f>
        <v>0</v>
      </c>
      <c r="AM23" s="118">
        <f>IF(G23=リスト!$C$7,1000,0)</f>
        <v>0</v>
      </c>
      <c r="AN23" s="119">
        <f>IF(G23=リスト!$C$9,1000,0)</f>
        <v>0</v>
      </c>
      <c r="AO23" s="120">
        <f>IF(G23=リスト!$C$10,1000,0)</f>
        <v>0</v>
      </c>
      <c r="AP23" s="65">
        <f t="shared" si="2"/>
        <v>0</v>
      </c>
      <c r="AQ23" s="65">
        <f t="shared" si="3"/>
        <v>0</v>
      </c>
      <c r="AR23" s="351">
        <f t="shared" si="4"/>
        <v>0</v>
      </c>
      <c r="AS23" s="355">
        <f t="shared" si="8"/>
        <v>0</v>
      </c>
    </row>
    <row r="24" spans="1:45" ht="27.75" customHeight="1">
      <c r="A24" s="51">
        <v>19</v>
      </c>
      <c r="B24" s="51"/>
      <c r="C24" s="51"/>
      <c r="D24" s="51"/>
      <c r="E24" s="53"/>
      <c r="F24" s="61" t="str">
        <f t="shared" si="6"/>
        <v/>
      </c>
      <c r="G24" s="54"/>
      <c r="H24" s="108"/>
      <c r="I24" s="55"/>
      <c r="J24" s="56"/>
      <c r="K24" s="42"/>
      <c r="L24" s="55"/>
      <c r="M24" s="56"/>
      <c r="N24" s="43"/>
      <c r="O24" s="55"/>
      <c r="P24" s="56"/>
      <c r="Q24" s="42"/>
      <c r="R24" s="55"/>
      <c r="S24" s="56"/>
      <c r="T24" s="43"/>
      <c r="U24" s="55"/>
      <c r="V24" s="56"/>
      <c r="W24" s="43"/>
      <c r="X24" s="57"/>
      <c r="Y24" s="58"/>
      <c r="Z24" s="114"/>
      <c r="AA24" s="117"/>
      <c r="AB24" s="140"/>
      <c r="AC24" s="140"/>
      <c r="AD24" s="141"/>
      <c r="AE24" s="48"/>
      <c r="AF24" s="41"/>
      <c r="AG24" s="49"/>
      <c r="AH24" s="50"/>
      <c r="AI24" s="62">
        <f t="shared" si="0"/>
        <v>0</v>
      </c>
      <c r="AJ24" s="349">
        <f t="shared" si="7"/>
        <v>0</v>
      </c>
      <c r="AK24" s="64">
        <f>IF(G24=リスト!$C$6,1000,0)</f>
        <v>0</v>
      </c>
      <c r="AL24" s="64">
        <f>IF(G24=リスト!$C$7,1000,0)</f>
        <v>0</v>
      </c>
      <c r="AM24" s="118">
        <f>IF(G24=リスト!$C$7,1000,0)</f>
        <v>0</v>
      </c>
      <c r="AN24" s="119">
        <f>IF(G24=リスト!$C$9,1000,0)</f>
        <v>0</v>
      </c>
      <c r="AO24" s="120">
        <f>IF(G24=リスト!$C$10,1000,0)</f>
        <v>0</v>
      </c>
      <c r="AP24" s="65">
        <f t="shared" si="2"/>
        <v>0</v>
      </c>
      <c r="AQ24" s="65">
        <f t="shared" si="3"/>
        <v>0</v>
      </c>
      <c r="AR24" s="351">
        <f t="shared" si="4"/>
        <v>0</v>
      </c>
      <c r="AS24" s="355">
        <f t="shared" si="8"/>
        <v>0</v>
      </c>
    </row>
    <row r="25" spans="1:45" ht="27.75" customHeight="1">
      <c r="A25" s="51">
        <v>20</v>
      </c>
      <c r="B25" s="51"/>
      <c r="C25" s="51"/>
      <c r="D25" s="51"/>
      <c r="E25" s="53"/>
      <c r="F25" s="61" t="str">
        <f t="shared" si="6"/>
        <v/>
      </c>
      <c r="G25" s="54"/>
      <c r="H25" s="108"/>
      <c r="I25" s="55"/>
      <c r="J25" s="56"/>
      <c r="K25" s="42"/>
      <c r="L25" s="55"/>
      <c r="M25" s="56"/>
      <c r="N25" s="43"/>
      <c r="O25" s="55"/>
      <c r="P25" s="56"/>
      <c r="Q25" s="42"/>
      <c r="R25" s="55"/>
      <c r="S25" s="56"/>
      <c r="T25" s="43"/>
      <c r="U25" s="55"/>
      <c r="V25" s="56"/>
      <c r="W25" s="43"/>
      <c r="X25" s="57"/>
      <c r="Y25" s="58"/>
      <c r="Z25" s="114"/>
      <c r="AA25" s="117"/>
      <c r="AB25" s="140"/>
      <c r="AC25" s="140"/>
      <c r="AD25" s="141"/>
      <c r="AE25" s="48"/>
      <c r="AF25" s="41"/>
      <c r="AG25" s="49"/>
      <c r="AH25" s="50"/>
      <c r="AI25" s="62">
        <f t="shared" si="0"/>
        <v>0</v>
      </c>
      <c r="AJ25" s="349">
        <f t="shared" si="7"/>
        <v>0</v>
      </c>
      <c r="AK25" s="64">
        <f>IF(G25=リスト!$C$6,1000,0)</f>
        <v>0</v>
      </c>
      <c r="AL25" s="64">
        <f>IF(G25=リスト!$C$7,1000,0)</f>
        <v>0</v>
      </c>
      <c r="AM25" s="118">
        <f>IF(G25=リスト!$C$7,1000,0)</f>
        <v>0</v>
      </c>
      <c r="AN25" s="119">
        <f>IF(G25=リスト!$C$9,1000,0)</f>
        <v>0</v>
      </c>
      <c r="AO25" s="120">
        <f>IF(G25=リスト!$C$10,1000,0)</f>
        <v>0</v>
      </c>
      <c r="AP25" s="65">
        <f t="shared" si="2"/>
        <v>0</v>
      </c>
      <c r="AQ25" s="65">
        <f t="shared" si="3"/>
        <v>0</v>
      </c>
      <c r="AR25" s="351">
        <f t="shared" si="4"/>
        <v>0</v>
      </c>
      <c r="AS25" s="355">
        <f t="shared" si="8"/>
        <v>0</v>
      </c>
    </row>
    <row r="26" spans="1:45" ht="27.75" customHeight="1">
      <c r="A26" s="51">
        <v>21</v>
      </c>
      <c r="B26" s="51"/>
      <c r="C26" s="51"/>
      <c r="D26" s="51"/>
      <c r="E26" s="53"/>
      <c r="F26" s="61" t="str">
        <f t="shared" si="6"/>
        <v/>
      </c>
      <c r="G26" s="54"/>
      <c r="H26" s="108"/>
      <c r="I26" s="55"/>
      <c r="J26" s="56"/>
      <c r="K26" s="42"/>
      <c r="L26" s="55"/>
      <c r="M26" s="56"/>
      <c r="N26" s="43"/>
      <c r="O26" s="55"/>
      <c r="P26" s="56"/>
      <c r="Q26" s="42"/>
      <c r="R26" s="55"/>
      <c r="S26" s="56"/>
      <c r="T26" s="43"/>
      <c r="U26" s="55"/>
      <c r="V26" s="56"/>
      <c r="W26" s="43"/>
      <c r="X26" s="57"/>
      <c r="Y26" s="58"/>
      <c r="Z26" s="114"/>
      <c r="AA26" s="117"/>
      <c r="AB26" s="140"/>
      <c r="AC26" s="140"/>
      <c r="AD26" s="141"/>
      <c r="AE26" s="48"/>
      <c r="AF26" s="41"/>
      <c r="AG26" s="49"/>
      <c r="AH26" s="50"/>
      <c r="AI26" s="62">
        <f t="shared" si="0"/>
        <v>0</v>
      </c>
      <c r="AJ26" s="349">
        <f t="shared" si="7"/>
        <v>0</v>
      </c>
      <c r="AK26" s="64">
        <f>IF(G26=リスト!$C$6,1000,0)</f>
        <v>0</v>
      </c>
      <c r="AL26" s="64">
        <f>IF(G26=リスト!$C$7,1000,0)</f>
        <v>0</v>
      </c>
      <c r="AM26" s="118">
        <f>IF(G26=リスト!$C$7,1000,0)</f>
        <v>0</v>
      </c>
      <c r="AN26" s="119">
        <f>IF(G26=リスト!$C$9,1000,0)</f>
        <v>0</v>
      </c>
      <c r="AO26" s="120">
        <f>IF(G26=リスト!$C$10,1000,0)</f>
        <v>0</v>
      </c>
      <c r="AP26" s="65">
        <f t="shared" si="2"/>
        <v>0</v>
      </c>
      <c r="AQ26" s="65">
        <f t="shared" si="3"/>
        <v>0</v>
      </c>
      <c r="AR26" s="351">
        <f t="shared" si="4"/>
        <v>0</v>
      </c>
      <c r="AS26" s="355">
        <f t="shared" si="8"/>
        <v>0</v>
      </c>
    </row>
    <row r="27" spans="1:45" ht="27.75" customHeight="1">
      <c r="A27" s="51">
        <v>22</v>
      </c>
      <c r="B27" s="51"/>
      <c r="C27" s="51"/>
      <c r="D27" s="51"/>
      <c r="E27" s="53"/>
      <c r="F27" s="61" t="str">
        <f t="shared" si="6"/>
        <v/>
      </c>
      <c r="G27" s="54"/>
      <c r="H27" s="108"/>
      <c r="I27" s="55"/>
      <c r="J27" s="56"/>
      <c r="K27" s="42"/>
      <c r="L27" s="55"/>
      <c r="M27" s="56"/>
      <c r="N27" s="43"/>
      <c r="O27" s="55"/>
      <c r="P27" s="56"/>
      <c r="Q27" s="42"/>
      <c r="R27" s="55"/>
      <c r="S27" s="56"/>
      <c r="T27" s="43"/>
      <c r="U27" s="55"/>
      <c r="V27" s="56"/>
      <c r="W27" s="43"/>
      <c r="X27" s="57"/>
      <c r="Y27" s="58"/>
      <c r="Z27" s="114"/>
      <c r="AA27" s="117"/>
      <c r="AB27" s="140"/>
      <c r="AC27" s="140"/>
      <c r="AD27" s="141"/>
      <c r="AE27" s="48"/>
      <c r="AF27" s="41"/>
      <c r="AG27" s="49"/>
      <c r="AH27" s="50"/>
      <c r="AI27" s="62">
        <f t="shared" si="0"/>
        <v>0</v>
      </c>
      <c r="AJ27" s="349">
        <f t="shared" si="7"/>
        <v>0</v>
      </c>
      <c r="AK27" s="64">
        <f>IF(G27=リスト!$C$6,1000,0)</f>
        <v>0</v>
      </c>
      <c r="AL27" s="64">
        <f>IF(G27=リスト!$C$7,1000,0)</f>
        <v>0</v>
      </c>
      <c r="AM27" s="118">
        <f>IF(G27=リスト!$C$7,1000,0)</f>
        <v>0</v>
      </c>
      <c r="AN27" s="119">
        <f>IF(G27=リスト!$C$9,1000,0)</f>
        <v>0</v>
      </c>
      <c r="AO27" s="120">
        <f>IF(G27=リスト!$C$10,1000,0)</f>
        <v>0</v>
      </c>
      <c r="AP27" s="65">
        <f t="shared" si="2"/>
        <v>0</v>
      </c>
      <c r="AQ27" s="65">
        <f t="shared" si="3"/>
        <v>0</v>
      </c>
      <c r="AR27" s="351">
        <f t="shared" si="4"/>
        <v>0</v>
      </c>
      <c r="AS27" s="355">
        <f t="shared" si="8"/>
        <v>0</v>
      </c>
    </row>
    <row r="28" spans="1:45" ht="27.75" customHeight="1">
      <c r="A28" s="51">
        <v>23</v>
      </c>
      <c r="B28" s="51"/>
      <c r="C28" s="51"/>
      <c r="D28" s="51"/>
      <c r="E28" s="53"/>
      <c r="F28" s="61" t="str">
        <f t="shared" si="6"/>
        <v/>
      </c>
      <c r="G28" s="54"/>
      <c r="H28" s="108"/>
      <c r="I28" s="55"/>
      <c r="J28" s="56"/>
      <c r="K28" s="42"/>
      <c r="L28" s="55"/>
      <c r="M28" s="56"/>
      <c r="N28" s="43"/>
      <c r="O28" s="55"/>
      <c r="P28" s="56"/>
      <c r="Q28" s="42"/>
      <c r="R28" s="55"/>
      <c r="S28" s="56"/>
      <c r="T28" s="43"/>
      <c r="U28" s="55"/>
      <c r="V28" s="56"/>
      <c r="W28" s="43"/>
      <c r="X28" s="57"/>
      <c r="Y28" s="58"/>
      <c r="Z28" s="114"/>
      <c r="AA28" s="117"/>
      <c r="AB28" s="140"/>
      <c r="AC28" s="140"/>
      <c r="AD28" s="141"/>
      <c r="AE28" s="48"/>
      <c r="AF28" s="41"/>
      <c r="AG28" s="49"/>
      <c r="AH28" s="50"/>
      <c r="AI28" s="62">
        <f t="shared" si="0"/>
        <v>0</v>
      </c>
      <c r="AJ28" s="349">
        <f t="shared" si="7"/>
        <v>0</v>
      </c>
      <c r="AK28" s="64">
        <f>IF(G28=リスト!$C$6,1000,0)</f>
        <v>0</v>
      </c>
      <c r="AL28" s="64">
        <f>IF(G28=リスト!$C$7,1000,0)</f>
        <v>0</v>
      </c>
      <c r="AM28" s="118">
        <f>IF(G28=リスト!$C$7,1000,0)</f>
        <v>0</v>
      </c>
      <c r="AN28" s="119">
        <f>IF(G28=リスト!$C$9,1000,0)</f>
        <v>0</v>
      </c>
      <c r="AO28" s="120">
        <f>IF(G28=リスト!$C$10,1000,0)</f>
        <v>0</v>
      </c>
      <c r="AP28" s="65">
        <f t="shared" si="2"/>
        <v>0</v>
      </c>
      <c r="AQ28" s="65">
        <f t="shared" si="3"/>
        <v>0</v>
      </c>
      <c r="AR28" s="351">
        <f t="shared" si="4"/>
        <v>0</v>
      </c>
      <c r="AS28" s="355">
        <f t="shared" si="8"/>
        <v>0</v>
      </c>
    </row>
    <row r="29" spans="1:45" ht="27.75" customHeight="1">
      <c r="A29" s="51">
        <v>24</v>
      </c>
      <c r="B29" s="51"/>
      <c r="C29" s="51"/>
      <c r="D29" s="51"/>
      <c r="E29" s="53"/>
      <c r="F29" s="61" t="str">
        <f t="shared" si="6"/>
        <v/>
      </c>
      <c r="G29" s="54"/>
      <c r="H29" s="108"/>
      <c r="I29" s="55"/>
      <c r="J29" s="56"/>
      <c r="K29" s="42"/>
      <c r="L29" s="55"/>
      <c r="M29" s="56"/>
      <c r="N29" s="43"/>
      <c r="O29" s="55"/>
      <c r="P29" s="56"/>
      <c r="Q29" s="42"/>
      <c r="R29" s="55"/>
      <c r="S29" s="56"/>
      <c r="T29" s="43"/>
      <c r="U29" s="55"/>
      <c r="V29" s="56"/>
      <c r="W29" s="43"/>
      <c r="X29" s="57"/>
      <c r="Y29" s="58"/>
      <c r="Z29" s="114"/>
      <c r="AA29" s="117"/>
      <c r="AB29" s="140"/>
      <c r="AC29" s="140"/>
      <c r="AD29" s="141"/>
      <c r="AE29" s="48"/>
      <c r="AF29" s="41"/>
      <c r="AG29" s="49"/>
      <c r="AH29" s="50"/>
      <c r="AI29" s="62">
        <f t="shared" si="0"/>
        <v>0</v>
      </c>
      <c r="AJ29" s="349">
        <f t="shared" si="7"/>
        <v>0</v>
      </c>
      <c r="AK29" s="64">
        <f>IF(G29=リスト!$C$6,1000,0)</f>
        <v>0</v>
      </c>
      <c r="AL29" s="64">
        <f>IF(G29=リスト!$C$7,1000,0)</f>
        <v>0</v>
      </c>
      <c r="AM29" s="118">
        <f>IF(G29=リスト!$C$7,1000,0)</f>
        <v>0</v>
      </c>
      <c r="AN29" s="119">
        <f>IF(G29=リスト!$C$9,1000,0)</f>
        <v>0</v>
      </c>
      <c r="AO29" s="120">
        <f>IF(G29=リスト!$C$10,1000,0)</f>
        <v>0</v>
      </c>
      <c r="AP29" s="65">
        <f t="shared" si="2"/>
        <v>0</v>
      </c>
      <c r="AQ29" s="65">
        <f t="shared" si="3"/>
        <v>0</v>
      </c>
      <c r="AR29" s="351">
        <f t="shared" si="4"/>
        <v>0</v>
      </c>
      <c r="AS29" s="355">
        <f t="shared" si="8"/>
        <v>0</v>
      </c>
    </row>
    <row r="30" spans="1:45" ht="27.75" customHeight="1">
      <c r="A30" s="51">
        <v>25</v>
      </c>
      <c r="B30" s="51"/>
      <c r="C30" s="51"/>
      <c r="D30" s="51"/>
      <c r="E30" s="53"/>
      <c r="F30" s="61" t="str">
        <f t="shared" si="6"/>
        <v/>
      </c>
      <c r="G30" s="54"/>
      <c r="H30" s="108"/>
      <c r="I30" s="55"/>
      <c r="J30" s="56"/>
      <c r="K30" s="42"/>
      <c r="L30" s="55"/>
      <c r="M30" s="56"/>
      <c r="N30" s="43"/>
      <c r="O30" s="55"/>
      <c r="P30" s="56"/>
      <c r="Q30" s="42"/>
      <c r="R30" s="55"/>
      <c r="S30" s="56"/>
      <c r="T30" s="43"/>
      <c r="U30" s="55"/>
      <c r="V30" s="56"/>
      <c r="W30" s="43"/>
      <c r="X30" s="57"/>
      <c r="Y30" s="58"/>
      <c r="Z30" s="114"/>
      <c r="AA30" s="117"/>
      <c r="AB30" s="140"/>
      <c r="AC30" s="140"/>
      <c r="AD30" s="141"/>
      <c r="AE30" s="48"/>
      <c r="AF30" s="41"/>
      <c r="AG30" s="49"/>
      <c r="AH30" s="50"/>
      <c r="AI30" s="62">
        <f t="shared" si="0"/>
        <v>0</v>
      </c>
      <c r="AJ30" s="349">
        <f t="shared" si="7"/>
        <v>0</v>
      </c>
      <c r="AK30" s="64">
        <f>IF(G30=リスト!$C$6,1000,0)</f>
        <v>0</v>
      </c>
      <c r="AL30" s="64">
        <f>IF(G30=リスト!$C$7,1000,0)</f>
        <v>0</v>
      </c>
      <c r="AM30" s="118">
        <f>IF(G30=リスト!$C$7,1000,0)</f>
        <v>0</v>
      </c>
      <c r="AN30" s="119">
        <f>IF(G30=リスト!$C$9,1000,0)</f>
        <v>0</v>
      </c>
      <c r="AO30" s="120">
        <f>IF(G30=リスト!$C$10,1000,0)</f>
        <v>0</v>
      </c>
      <c r="AP30" s="65">
        <f t="shared" si="2"/>
        <v>0</v>
      </c>
      <c r="AQ30" s="65">
        <f t="shared" si="3"/>
        <v>0</v>
      </c>
      <c r="AR30" s="351">
        <f t="shared" si="4"/>
        <v>0</v>
      </c>
      <c r="AS30" s="355">
        <f t="shared" si="8"/>
        <v>0</v>
      </c>
    </row>
    <row r="31" spans="1:45" ht="27.75" customHeight="1">
      <c r="A31" s="51">
        <v>26</v>
      </c>
      <c r="B31" s="51"/>
      <c r="C31" s="51"/>
      <c r="D31" s="51"/>
      <c r="E31" s="53"/>
      <c r="F31" s="61" t="str">
        <f t="shared" si="6"/>
        <v/>
      </c>
      <c r="G31" s="54"/>
      <c r="H31" s="108"/>
      <c r="I31" s="55"/>
      <c r="J31" s="56"/>
      <c r="K31" s="42"/>
      <c r="L31" s="55"/>
      <c r="M31" s="56"/>
      <c r="N31" s="43"/>
      <c r="O31" s="55"/>
      <c r="P31" s="56"/>
      <c r="Q31" s="42"/>
      <c r="R31" s="55"/>
      <c r="S31" s="56"/>
      <c r="T31" s="43"/>
      <c r="U31" s="55"/>
      <c r="V31" s="56"/>
      <c r="W31" s="43"/>
      <c r="X31" s="57"/>
      <c r="Y31" s="58"/>
      <c r="Z31" s="114"/>
      <c r="AA31" s="117"/>
      <c r="AB31" s="140"/>
      <c r="AC31" s="140"/>
      <c r="AD31" s="141"/>
      <c r="AE31" s="48"/>
      <c r="AF31" s="41"/>
      <c r="AG31" s="49"/>
      <c r="AH31" s="50"/>
      <c r="AI31" s="62">
        <f t="shared" si="0"/>
        <v>0</v>
      </c>
      <c r="AJ31" s="349">
        <f t="shared" si="7"/>
        <v>0</v>
      </c>
      <c r="AK31" s="64">
        <f>IF(G31=リスト!$C$6,1000,0)</f>
        <v>0</v>
      </c>
      <c r="AL31" s="64">
        <f>IF(G31=リスト!$C$7,1000,0)</f>
        <v>0</v>
      </c>
      <c r="AM31" s="118">
        <f>IF(G31=リスト!$C$7,1000,0)</f>
        <v>0</v>
      </c>
      <c r="AN31" s="119">
        <f>IF(G31=リスト!$C$9,1000,0)</f>
        <v>0</v>
      </c>
      <c r="AO31" s="120">
        <f>IF(G31=リスト!$C$10,1000,0)</f>
        <v>0</v>
      </c>
      <c r="AP31" s="65">
        <f t="shared" si="2"/>
        <v>0</v>
      </c>
      <c r="AQ31" s="65">
        <f t="shared" si="3"/>
        <v>0</v>
      </c>
      <c r="AR31" s="351">
        <f t="shared" si="4"/>
        <v>0</v>
      </c>
      <c r="AS31" s="355">
        <f t="shared" si="8"/>
        <v>0</v>
      </c>
    </row>
    <row r="32" spans="1:45" ht="27.75" customHeight="1">
      <c r="A32" s="51">
        <v>27</v>
      </c>
      <c r="B32" s="51"/>
      <c r="C32" s="51"/>
      <c r="D32" s="51"/>
      <c r="E32" s="53"/>
      <c r="F32" s="61" t="str">
        <f t="shared" si="6"/>
        <v/>
      </c>
      <c r="G32" s="54"/>
      <c r="H32" s="108"/>
      <c r="I32" s="55"/>
      <c r="J32" s="56"/>
      <c r="K32" s="42"/>
      <c r="L32" s="55"/>
      <c r="M32" s="56"/>
      <c r="N32" s="43"/>
      <c r="O32" s="55"/>
      <c r="P32" s="56"/>
      <c r="Q32" s="42"/>
      <c r="R32" s="55"/>
      <c r="S32" s="56"/>
      <c r="T32" s="43"/>
      <c r="U32" s="55"/>
      <c r="V32" s="56"/>
      <c r="W32" s="43"/>
      <c r="X32" s="57"/>
      <c r="Y32" s="58"/>
      <c r="Z32" s="114"/>
      <c r="AA32" s="117"/>
      <c r="AB32" s="140"/>
      <c r="AC32" s="140"/>
      <c r="AD32" s="141"/>
      <c r="AE32" s="48"/>
      <c r="AF32" s="41"/>
      <c r="AG32" s="49"/>
      <c r="AH32" s="50"/>
      <c r="AI32" s="62">
        <f t="shared" si="0"/>
        <v>0</v>
      </c>
      <c r="AJ32" s="349">
        <f t="shared" si="7"/>
        <v>0</v>
      </c>
      <c r="AK32" s="64">
        <f>IF(G32=リスト!$C$6,1000,0)</f>
        <v>0</v>
      </c>
      <c r="AL32" s="64">
        <f>IF(G32=リスト!$C$7,1000,0)</f>
        <v>0</v>
      </c>
      <c r="AM32" s="118">
        <f>IF(G32=リスト!$C$7,1000,0)</f>
        <v>0</v>
      </c>
      <c r="AN32" s="119">
        <f>IF(G32=リスト!$C$9,1000,0)</f>
        <v>0</v>
      </c>
      <c r="AO32" s="120">
        <f>IF(G32=リスト!$C$10,1000,0)</f>
        <v>0</v>
      </c>
      <c r="AP32" s="65">
        <f t="shared" si="2"/>
        <v>0</v>
      </c>
      <c r="AQ32" s="65">
        <f t="shared" si="3"/>
        <v>0</v>
      </c>
      <c r="AR32" s="351">
        <f t="shared" si="4"/>
        <v>0</v>
      </c>
      <c r="AS32" s="355">
        <f t="shared" si="8"/>
        <v>0</v>
      </c>
    </row>
    <row r="33" spans="1:45" ht="27.75" customHeight="1">
      <c r="A33" s="51">
        <v>28</v>
      </c>
      <c r="B33" s="51"/>
      <c r="C33" s="51"/>
      <c r="D33" s="51"/>
      <c r="E33" s="53"/>
      <c r="F33" s="61" t="str">
        <f t="shared" si="6"/>
        <v/>
      </c>
      <c r="G33" s="54"/>
      <c r="H33" s="108"/>
      <c r="I33" s="55"/>
      <c r="J33" s="56"/>
      <c r="K33" s="42"/>
      <c r="L33" s="55"/>
      <c r="M33" s="56"/>
      <c r="N33" s="43"/>
      <c r="O33" s="55"/>
      <c r="P33" s="56"/>
      <c r="Q33" s="42"/>
      <c r="R33" s="55"/>
      <c r="S33" s="56"/>
      <c r="T33" s="43"/>
      <c r="U33" s="55"/>
      <c r="V33" s="56"/>
      <c r="W33" s="43"/>
      <c r="X33" s="57"/>
      <c r="Y33" s="58"/>
      <c r="Z33" s="114"/>
      <c r="AA33" s="117"/>
      <c r="AB33" s="140"/>
      <c r="AC33" s="140"/>
      <c r="AD33" s="141"/>
      <c r="AE33" s="48"/>
      <c r="AF33" s="41"/>
      <c r="AG33" s="49"/>
      <c r="AH33" s="50"/>
      <c r="AI33" s="62">
        <f t="shared" si="0"/>
        <v>0</v>
      </c>
      <c r="AJ33" s="349">
        <f t="shared" si="7"/>
        <v>0</v>
      </c>
      <c r="AK33" s="64">
        <f>IF(G33=リスト!$C$6,1000,0)</f>
        <v>0</v>
      </c>
      <c r="AL33" s="64">
        <f>IF(G33=リスト!$C$7,1000,0)</f>
        <v>0</v>
      </c>
      <c r="AM33" s="118">
        <f>IF(G33=リスト!$C$7,1000,0)</f>
        <v>0</v>
      </c>
      <c r="AN33" s="119">
        <f>IF(G33=リスト!$C$9,1000,0)</f>
        <v>0</v>
      </c>
      <c r="AO33" s="120">
        <f>IF(G33=リスト!$C$10,1000,0)</f>
        <v>0</v>
      </c>
      <c r="AP33" s="65">
        <f t="shared" si="2"/>
        <v>0</v>
      </c>
      <c r="AQ33" s="65">
        <f t="shared" si="3"/>
        <v>0</v>
      </c>
      <c r="AR33" s="351">
        <f t="shared" si="4"/>
        <v>0</v>
      </c>
      <c r="AS33" s="355">
        <f t="shared" si="8"/>
        <v>0</v>
      </c>
    </row>
    <row r="34" spans="1:45" ht="27.75" customHeight="1">
      <c r="A34" s="51">
        <v>29</v>
      </c>
      <c r="B34" s="51"/>
      <c r="C34" s="51"/>
      <c r="D34" s="51"/>
      <c r="E34" s="53"/>
      <c r="F34" s="61" t="str">
        <f t="shared" si="6"/>
        <v/>
      </c>
      <c r="G34" s="54"/>
      <c r="H34" s="108"/>
      <c r="I34" s="55"/>
      <c r="J34" s="56"/>
      <c r="K34" s="42"/>
      <c r="L34" s="55"/>
      <c r="M34" s="56"/>
      <c r="N34" s="43"/>
      <c r="O34" s="55"/>
      <c r="P34" s="56"/>
      <c r="Q34" s="42"/>
      <c r="R34" s="55"/>
      <c r="S34" s="56"/>
      <c r="T34" s="43"/>
      <c r="U34" s="55"/>
      <c r="V34" s="56"/>
      <c r="W34" s="43"/>
      <c r="X34" s="57"/>
      <c r="Y34" s="58"/>
      <c r="Z34" s="114"/>
      <c r="AA34" s="117"/>
      <c r="AB34" s="140"/>
      <c r="AC34" s="140"/>
      <c r="AD34" s="141"/>
      <c r="AE34" s="48"/>
      <c r="AF34" s="41"/>
      <c r="AG34" s="49"/>
      <c r="AH34" s="50"/>
      <c r="AI34" s="62">
        <f t="shared" si="0"/>
        <v>0</v>
      </c>
      <c r="AJ34" s="349">
        <f t="shared" si="7"/>
        <v>0</v>
      </c>
      <c r="AK34" s="64">
        <f>IF(G34=リスト!$C$6,1000,0)</f>
        <v>0</v>
      </c>
      <c r="AL34" s="64">
        <f>IF(G34=リスト!$C$7,1000,0)</f>
        <v>0</v>
      </c>
      <c r="AM34" s="118">
        <f>IF(G34=リスト!$C$7,1000,0)</f>
        <v>0</v>
      </c>
      <c r="AN34" s="119">
        <f>IF(G34=リスト!$C$9,1000,0)</f>
        <v>0</v>
      </c>
      <c r="AO34" s="120">
        <f>IF(G34=リスト!$C$10,1000,0)</f>
        <v>0</v>
      </c>
      <c r="AP34" s="65">
        <f t="shared" si="2"/>
        <v>0</v>
      </c>
      <c r="AQ34" s="65">
        <f t="shared" si="3"/>
        <v>0</v>
      </c>
      <c r="AR34" s="351">
        <f t="shared" si="4"/>
        <v>0</v>
      </c>
      <c r="AS34" s="355">
        <f t="shared" si="8"/>
        <v>0</v>
      </c>
    </row>
    <row r="35" spans="1:45" ht="27.75" customHeight="1">
      <c r="A35" s="51">
        <v>30</v>
      </c>
      <c r="B35" s="51"/>
      <c r="C35" s="51"/>
      <c r="D35" s="51"/>
      <c r="E35" s="53"/>
      <c r="F35" s="61" t="str">
        <f t="shared" si="6"/>
        <v/>
      </c>
      <c r="G35" s="54"/>
      <c r="H35" s="108"/>
      <c r="I35" s="55"/>
      <c r="J35" s="56"/>
      <c r="K35" s="42"/>
      <c r="L35" s="55"/>
      <c r="M35" s="56"/>
      <c r="N35" s="43"/>
      <c r="O35" s="55"/>
      <c r="P35" s="56"/>
      <c r="Q35" s="42"/>
      <c r="R35" s="55"/>
      <c r="S35" s="56"/>
      <c r="T35" s="43"/>
      <c r="U35" s="55"/>
      <c r="V35" s="56"/>
      <c r="W35" s="43"/>
      <c r="X35" s="57"/>
      <c r="Y35" s="58"/>
      <c r="Z35" s="114"/>
      <c r="AA35" s="117"/>
      <c r="AB35" s="140"/>
      <c r="AC35" s="140"/>
      <c r="AD35" s="141"/>
      <c r="AE35" s="48"/>
      <c r="AF35" s="41"/>
      <c r="AG35" s="49"/>
      <c r="AH35" s="50"/>
      <c r="AI35" s="62">
        <f t="shared" si="0"/>
        <v>0</v>
      </c>
      <c r="AJ35" s="349">
        <f t="shared" si="7"/>
        <v>0</v>
      </c>
      <c r="AK35" s="64">
        <f>IF(G35=リスト!$C$6,1000,0)</f>
        <v>0</v>
      </c>
      <c r="AL35" s="64">
        <f>IF(G35=リスト!$C$7,1000,0)</f>
        <v>0</v>
      </c>
      <c r="AM35" s="118">
        <f>IF(G35=リスト!$C$7,1000,0)</f>
        <v>0</v>
      </c>
      <c r="AN35" s="119">
        <f>IF(G35=リスト!$C$9,1000,0)</f>
        <v>0</v>
      </c>
      <c r="AO35" s="120">
        <f>IF(G35=リスト!$C$10,1000,0)</f>
        <v>0</v>
      </c>
      <c r="AP35" s="65">
        <f t="shared" si="2"/>
        <v>0</v>
      </c>
      <c r="AQ35" s="65">
        <f t="shared" si="3"/>
        <v>0</v>
      </c>
      <c r="AR35" s="351">
        <f t="shared" si="4"/>
        <v>0</v>
      </c>
      <c r="AS35" s="355">
        <f t="shared" si="8"/>
        <v>0</v>
      </c>
    </row>
  </sheetData>
  <mergeCells count="7">
    <mergeCell ref="I1:W1"/>
    <mergeCell ref="AK2:AL2"/>
    <mergeCell ref="AM2:AO2"/>
    <mergeCell ref="AK1:AS1"/>
    <mergeCell ref="AE1:AG1"/>
    <mergeCell ref="X1:Y1"/>
    <mergeCell ref="Z1:AD1"/>
  </mergeCells>
  <phoneticPr fontId="3"/>
  <conditionalFormatting sqref="I3:N35 R3:W35">
    <cfRule type="expression" dxfId="3" priority="4">
      <formula>$G3="オープン参加"</formula>
    </cfRule>
  </conditionalFormatting>
  <conditionalFormatting sqref="P3:P35">
    <cfRule type="expression" dxfId="2" priority="1">
      <formula>$G3="オープン参加"</formula>
    </cfRule>
  </conditionalFormatting>
  <conditionalFormatting sqref="X4:Y4 AB4:AD4">
    <cfRule type="expression" dxfId="1" priority="14" stopIfTrue="1">
      <formula>$J$4="25mチャレンジレース"</formula>
    </cfRule>
  </conditionalFormatting>
  <conditionalFormatting sqref="AE3:AG3">
    <cfRule type="expression" dxfId="0" priority="13">
      <formula>$G$3="九州会員"</formula>
    </cfRule>
  </conditionalFormatting>
  <pageMargins left="0.25" right="0.25" top="0.75" bottom="0.75" header="0.3" footer="0.3"/>
  <pageSetup paperSize="9" scale="26" fitToHeight="0" orientation="landscape"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70364E2-984F-4CD3-90F5-5002D8275009}">
          <x14:formula1>
            <xm:f>リスト!$B$3:$B$5</xm:f>
          </x14:formula1>
          <xm:sqref>D6:D35</xm:sqref>
        </x14:dataValidation>
        <x14:dataValidation type="list" allowBlank="1" showInputMessage="1" showErrorMessage="1" xr:uid="{0FA58CBA-403A-4195-88C0-85E64BA6C851}">
          <x14:formula1>
            <xm:f>リスト!$D$3:$D$63</xm:f>
          </x14:formula1>
          <xm:sqref>O3:O35 U3:U35 L3:L35 R3:R35 I3:I35</xm:sqref>
        </x14:dataValidation>
        <x14:dataValidation type="list" allowBlank="1" showInputMessage="1" showErrorMessage="1" xr:uid="{2375BBAC-E0CE-4F33-B769-BF6198530D01}">
          <x14:formula1>
            <xm:f>リスト!$C$3:$C$9</xm:f>
          </x14:formula1>
          <xm:sqref>G3:G35</xm:sqref>
        </x14:dataValidation>
        <x14:dataValidation type="list" allowBlank="1" showInputMessage="1" showErrorMessage="1" xr:uid="{C240BE4F-5481-4E16-8B68-F7F06EA76188}">
          <x14:formula1>
            <xm:f>リスト!$E$3:$E$19</xm:f>
          </x14:formula1>
          <xm:sqref>S3:S35 J3:J35 M3:M35 P3:P35 V3:V35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54"/>
  <sheetViews>
    <sheetView workbookViewId="0">
      <selection activeCell="C7" sqref="C7"/>
    </sheetView>
  </sheetViews>
  <sheetFormatPr defaultRowHeight="13.5"/>
  <cols>
    <col min="3" max="3" width="28.625" customWidth="1"/>
    <col min="4" max="4" width="13.75" customWidth="1"/>
    <col min="5" max="5" width="17.5" customWidth="1"/>
    <col min="7" max="7" width="4.75" customWidth="1"/>
  </cols>
  <sheetData>
    <row r="2" spans="2:9">
      <c r="B2" t="s">
        <v>35</v>
      </c>
      <c r="C2" t="s">
        <v>104</v>
      </c>
      <c r="D2" t="s">
        <v>25</v>
      </c>
      <c r="E2" t="s">
        <v>26</v>
      </c>
    </row>
    <row r="3" spans="2:9">
      <c r="B3" t="s">
        <v>36</v>
      </c>
      <c r="C3" t="s">
        <v>163</v>
      </c>
      <c r="D3" t="s">
        <v>50</v>
      </c>
      <c r="E3" t="s">
        <v>28</v>
      </c>
    </row>
    <row r="4" spans="2:9">
      <c r="B4" t="s">
        <v>37</v>
      </c>
      <c r="C4" t="s">
        <v>164</v>
      </c>
      <c r="D4" t="s">
        <v>51</v>
      </c>
      <c r="E4" t="s">
        <v>40</v>
      </c>
    </row>
    <row r="5" spans="2:9">
      <c r="C5" t="s">
        <v>254</v>
      </c>
      <c r="D5" t="s">
        <v>52</v>
      </c>
      <c r="E5" t="s">
        <v>42</v>
      </c>
    </row>
    <row r="6" spans="2:9">
      <c r="C6" t="s">
        <v>255</v>
      </c>
      <c r="D6" t="s">
        <v>53</v>
      </c>
      <c r="E6" t="s">
        <v>168</v>
      </c>
      <c r="F6">
        <v>1</v>
      </c>
      <c r="H6">
        <f>COUNTIF(③申込一覧!$AI$6:$AI$35,F6)</f>
        <v>0</v>
      </c>
      <c r="I6" s="66"/>
    </row>
    <row r="7" spans="2:9">
      <c r="C7" t="s">
        <v>165</v>
      </c>
      <c r="D7" t="s">
        <v>54</v>
      </c>
      <c r="E7" t="s">
        <v>95</v>
      </c>
      <c r="F7">
        <v>2</v>
      </c>
      <c r="H7">
        <f>COUNTIF(③申込一覧!$AI$6:$AI$35,F7)</f>
        <v>0</v>
      </c>
      <c r="I7" s="66"/>
    </row>
    <row r="8" spans="2:9">
      <c r="D8" t="s">
        <v>27</v>
      </c>
      <c r="E8" t="s">
        <v>96</v>
      </c>
      <c r="F8">
        <v>3</v>
      </c>
      <c r="H8">
        <f>COUNTIF(③申込一覧!$AI$6:$AI$35,F8)</f>
        <v>0</v>
      </c>
      <c r="I8" s="66"/>
    </row>
    <row r="9" spans="2:9">
      <c r="C9" t="s">
        <v>166</v>
      </c>
      <c r="D9" t="s">
        <v>55</v>
      </c>
      <c r="E9" t="s">
        <v>97</v>
      </c>
      <c r="F9">
        <v>4</v>
      </c>
      <c r="H9">
        <f>COUNTIF(③申込一覧!$AI$6:$AI$35,F9)</f>
        <v>0</v>
      </c>
      <c r="I9" s="66"/>
    </row>
    <row r="10" spans="2:9">
      <c r="C10" t="s">
        <v>167</v>
      </c>
      <c r="D10" t="s">
        <v>56</v>
      </c>
      <c r="E10" t="s">
        <v>98</v>
      </c>
      <c r="F10">
        <v>5</v>
      </c>
      <c r="H10">
        <f>COUNTIF(③申込一覧!$AI$6:$AI$35,F10)</f>
        <v>0</v>
      </c>
      <c r="I10" s="66"/>
    </row>
    <row r="11" spans="2:9">
      <c r="D11" t="s">
        <v>57</v>
      </c>
      <c r="E11" t="s">
        <v>39</v>
      </c>
    </row>
    <row r="12" spans="2:9">
      <c r="D12" t="s">
        <v>58</v>
      </c>
      <c r="E12" t="s">
        <v>43</v>
      </c>
    </row>
    <row r="13" spans="2:9">
      <c r="D13" t="s">
        <v>59</v>
      </c>
      <c r="E13" t="s">
        <v>99</v>
      </c>
      <c r="F13" t="s">
        <v>252</v>
      </c>
      <c r="H13">
        <f>SUM(③申込一覧!AK6:AL35)/1000</f>
        <v>0</v>
      </c>
    </row>
    <row r="14" spans="2:9">
      <c r="D14" t="s">
        <v>60</v>
      </c>
      <c r="E14" t="s">
        <v>100</v>
      </c>
    </row>
    <row r="15" spans="2:9">
      <c r="D15" t="s">
        <v>61</v>
      </c>
      <c r="E15" t="s">
        <v>101</v>
      </c>
      <c r="F15" t="s">
        <v>137</v>
      </c>
      <c r="H15">
        <f>SUM(③申込一覧!AM6:AO35)/1000</f>
        <v>0</v>
      </c>
    </row>
    <row r="16" spans="2:9">
      <c r="D16" t="s">
        <v>62</v>
      </c>
      <c r="E16" t="s">
        <v>103</v>
      </c>
    </row>
    <row r="17" spans="4:8">
      <c r="D17" t="s">
        <v>63</v>
      </c>
      <c r="E17" t="s">
        <v>41</v>
      </c>
    </row>
    <row r="18" spans="4:8">
      <c r="D18" t="s">
        <v>64</v>
      </c>
      <c r="E18" t="s">
        <v>102</v>
      </c>
    </row>
    <row r="19" spans="4:8">
      <c r="D19" t="s">
        <v>65</v>
      </c>
      <c r="E19" t="s">
        <v>34</v>
      </c>
      <c r="F19" t="s">
        <v>253</v>
      </c>
      <c r="H19">
        <f>SUM(③申込一覧!AB6:AB35)</f>
        <v>0</v>
      </c>
    </row>
    <row r="20" spans="4:8">
      <c r="D20" t="s">
        <v>66</v>
      </c>
    </row>
    <row r="21" spans="4:8">
      <c r="D21" t="s">
        <v>67</v>
      </c>
      <c r="F21" t="s">
        <v>129</v>
      </c>
      <c r="H21">
        <f>SUM(③申込一覧!AC6:AC35)</f>
        <v>0</v>
      </c>
    </row>
    <row r="22" spans="4:8">
      <c r="D22" t="s">
        <v>68</v>
      </c>
    </row>
    <row r="23" spans="4:8">
      <c r="D23" t="s">
        <v>38</v>
      </c>
    </row>
    <row r="24" spans="4:8">
      <c r="D24" t="s">
        <v>69</v>
      </c>
    </row>
    <row r="25" spans="4:8">
      <c r="D25" t="s">
        <v>70</v>
      </c>
      <c r="F25" t="s">
        <v>123</v>
      </c>
      <c r="H25" cm="1">
        <f t="array" ref="H25">SUM((③申込一覧!AD6:AD35)/1000)</f>
        <v>0</v>
      </c>
    </row>
    <row r="26" spans="4:8">
      <c r="D26" t="s">
        <v>71</v>
      </c>
    </row>
    <row r="27" spans="4:8">
      <c r="D27" t="s">
        <v>72</v>
      </c>
    </row>
    <row r="28" spans="4:8">
      <c r="D28" t="s">
        <v>73</v>
      </c>
    </row>
    <row r="29" spans="4:8">
      <c r="D29" t="s">
        <v>74</v>
      </c>
    </row>
    <row r="30" spans="4:8">
      <c r="D30" t="s">
        <v>75</v>
      </c>
    </row>
    <row r="31" spans="4:8">
      <c r="D31" t="s">
        <v>76</v>
      </c>
    </row>
    <row r="32" spans="4:8">
      <c r="D32" t="s">
        <v>77</v>
      </c>
    </row>
    <row r="33" spans="4:4">
      <c r="D33" t="s">
        <v>78</v>
      </c>
    </row>
    <row r="34" spans="4:4">
      <c r="D34" t="s">
        <v>79</v>
      </c>
    </row>
    <row r="35" spans="4:4">
      <c r="D35" t="s">
        <v>80</v>
      </c>
    </row>
    <row r="36" spans="4:4">
      <c r="D36" t="s">
        <v>81</v>
      </c>
    </row>
    <row r="37" spans="4:4">
      <c r="D37" t="s">
        <v>82</v>
      </c>
    </row>
    <row r="38" spans="4:4">
      <c r="D38" t="s">
        <v>83</v>
      </c>
    </row>
    <row r="39" spans="4:4">
      <c r="D39" t="s">
        <v>84</v>
      </c>
    </row>
    <row r="40" spans="4:4">
      <c r="D40" t="s">
        <v>85</v>
      </c>
    </row>
    <row r="41" spans="4:4">
      <c r="D41" t="s">
        <v>86</v>
      </c>
    </row>
    <row r="42" spans="4:4">
      <c r="D42" t="s">
        <v>87</v>
      </c>
    </row>
    <row r="43" spans="4:4">
      <c r="D43" t="s">
        <v>88</v>
      </c>
    </row>
    <row r="44" spans="4:4">
      <c r="D44" t="s">
        <v>89</v>
      </c>
    </row>
    <row r="45" spans="4:4">
      <c r="D45" t="s">
        <v>90</v>
      </c>
    </row>
    <row r="46" spans="4:4">
      <c r="D46" t="s">
        <v>91</v>
      </c>
    </row>
    <row r="47" spans="4:4">
      <c r="D47" t="s">
        <v>92</v>
      </c>
    </row>
    <row r="48" spans="4:4">
      <c r="D48" t="s">
        <v>93</v>
      </c>
    </row>
    <row r="49" spans="4:4">
      <c r="D49" t="s">
        <v>94</v>
      </c>
    </row>
    <row r="50" spans="4:4">
      <c r="D50" t="s">
        <v>106</v>
      </c>
    </row>
    <row r="51" spans="4:4">
      <c r="D51" t="s">
        <v>107</v>
      </c>
    </row>
    <row r="52" spans="4:4">
      <c r="D52" t="s">
        <v>108</v>
      </c>
    </row>
    <row r="53" spans="4:4">
      <c r="D53" t="s">
        <v>109</v>
      </c>
    </row>
    <row r="54" spans="4:4">
      <c r="D54" t="s">
        <v>117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説明文</vt:lpstr>
      <vt:lpstr>フローチャート（参考）</vt:lpstr>
      <vt:lpstr>①統括票</vt:lpstr>
      <vt:lpstr>②振込票</vt:lpstr>
      <vt:lpstr>③申込一覧</vt:lpstr>
      <vt:lpstr>リスト</vt:lpstr>
      <vt:lpstr>①統括票!Print_Area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Glory.2015-平川</dc:creator>
  <cp:lastModifiedBy>平川 奉也２</cp:lastModifiedBy>
  <cp:lastPrinted>2025-09-09T14:55:26Z</cp:lastPrinted>
  <dcterms:created xsi:type="dcterms:W3CDTF">1997-01-08T22:48:59Z</dcterms:created>
  <dcterms:modified xsi:type="dcterms:W3CDTF">2025-09-10T19:27:53Z</dcterms:modified>
</cp:coreProperties>
</file>